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ael Chenko\Downloads\"/>
    </mc:Choice>
  </mc:AlternateContent>
  <xr:revisionPtr revIDLastSave="0" documentId="13_ncr:1_{A6F75148-B87B-4AB8-86D1-D802838E7AB1}" xr6:coauthVersionLast="47" xr6:coauthVersionMax="47" xr10:uidLastSave="{00000000-0000-0000-0000-000000000000}"/>
  <bookViews>
    <workbookView xWindow="-108" yWindow="-108" windowWidth="23256" windowHeight="12456" xr2:uid="{EED432C3-9CDF-47BD-BFCF-0C6C1076119D}"/>
  </bookViews>
  <sheets>
    <sheet name="LFS Q4 2020" sheetId="1" r:id="rId1"/>
    <sheet name="LFS by State - Q4, 2020" sheetId="2" r:id="rId2"/>
    <sheet name="National LFS Series" sheetId="3" r:id="rId3"/>
    <sheet name=" Unemployment by Countrie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9" i="3" l="1"/>
  <c r="I19" i="3"/>
  <c r="J19" i="3" s="1"/>
  <c r="C19" i="3"/>
  <c r="K18" i="3"/>
  <c r="J18" i="3"/>
  <c r="I18" i="3"/>
  <c r="C18" i="3"/>
  <c r="K17" i="3"/>
  <c r="J17" i="3"/>
  <c r="I17" i="3"/>
  <c r="C17" i="3"/>
  <c r="K16" i="3"/>
  <c r="J16" i="3"/>
  <c r="I16" i="3"/>
  <c r="C16" i="3"/>
  <c r="K15" i="3"/>
  <c r="J15" i="3"/>
  <c r="I15" i="3"/>
  <c r="C15" i="3"/>
  <c r="K14" i="3"/>
  <c r="J14" i="3"/>
  <c r="I14" i="3"/>
  <c r="C14" i="3"/>
  <c r="K13" i="3"/>
  <c r="J13" i="3"/>
  <c r="I13" i="3"/>
  <c r="C13" i="3"/>
  <c r="K12" i="3"/>
  <c r="J12" i="3"/>
  <c r="I12" i="3"/>
  <c r="C12" i="3"/>
  <c r="K11" i="3"/>
  <c r="J11" i="3"/>
  <c r="I11" i="3"/>
  <c r="C11" i="3"/>
  <c r="K10" i="3"/>
  <c r="J10" i="3"/>
  <c r="I10" i="3"/>
  <c r="C10" i="3"/>
  <c r="K9" i="3"/>
  <c r="J9" i="3"/>
  <c r="I9" i="3"/>
  <c r="C9" i="3"/>
  <c r="K8" i="3"/>
  <c r="J8" i="3"/>
  <c r="I8" i="3"/>
  <c r="C8" i="3"/>
  <c r="K7" i="3"/>
  <c r="J7" i="3"/>
  <c r="I7" i="3"/>
  <c r="C7" i="3"/>
  <c r="K6" i="3"/>
  <c r="J6" i="3"/>
  <c r="I6" i="3"/>
  <c r="C6" i="3"/>
  <c r="K5" i="3"/>
  <c r="J5" i="3"/>
  <c r="I5" i="3"/>
  <c r="C5" i="3"/>
  <c r="K4" i="3"/>
  <c r="J4" i="3"/>
  <c r="I4" i="3"/>
  <c r="C4" i="3"/>
  <c r="K3" i="3"/>
  <c r="J3" i="3"/>
  <c r="I3" i="3"/>
  <c r="C3" i="3"/>
  <c r="K2" i="3"/>
  <c r="J2" i="3"/>
  <c r="I2" i="3"/>
  <c r="C2" i="3"/>
  <c r="K38" i="2"/>
  <c r="J38" i="2"/>
  <c r="I38" i="2"/>
  <c r="C38" i="2"/>
  <c r="K37" i="2"/>
  <c r="J37" i="2"/>
  <c r="I37" i="2"/>
  <c r="C37" i="2"/>
  <c r="K36" i="2"/>
  <c r="J36" i="2"/>
  <c r="I36" i="2"/>
  <c r="C36" i="2"/>
  <c r="K35" i="2"/>
  <c r="J35" i="2"/>
  <c r="I35" i="2"/>
  <c r="C35" i="2"/>
  <c r="K34" i="2"/>
  <c r="J34" i="2"/>
  <c r="I34" i="2"/>
  <c r="C34" i="2"/>
  <c r="K33" i="2"/>
  <c r="J33" i="2"/>
  <c r="I33" i="2"/>
  <c r="C33" i="2"/>
  <c r="K32" i="2"/>
  <c r="J32" i="2"/>
  <c r="I32" i="2"/>
  <c r="C32" i="2"/>
  <c r="K31" i="2"/>
  <c r="J31" i="2"/>
  <c r="I31" i="2"/>
  <c r="C31" i="2"/>
  <c r="K30" i="2"/>
  <c r="J30" i="2"/>
  <c r="I30" i="2"/>
  <c r="C30" i="2"/>
  <c r="K29" i="2"/>
  <c r="J29" i="2"/>
  <c r="I29" i="2"/>
  <c r="C29" i="2"/>
  <c r="K28" i="2"/>
  <c r="J28" i="2"/>
  <c r="I28" i="2"/>
  <c r="C28" i="2"/>
  <c r="K27" i="2"/>
  <c r="J27" i="2"/>
  <c r="I27" i="2"/>
  <c r="C27" i="2"/>
  <c r="K26" i="2"/>
  <c r="J26" i="2"/>
  <c r="I26" i="2"/>
  <c r="C26" i="2"/>
  <c r="K25" i="2"/>
  <c r="J25" i="2"/>
  <c r="I25" i="2"/>
  <c r="C25" i="2"/>
  <c r="K24" i="2"/>
  <c r="J24" i="2"/>
  <c r="I24" i="2"/>
  <c r="C24" i="2"/>
  <c r="K23" i="2"/>
  <c r="J23" i="2"/>
  <c r="I23" i="2"/>
  <c r="C23" i="2"/>
  <c r="K22" i="2"/>
  <c r="J22" i="2"/>
  <c r="I22" i="2"/>
  <c r="C22" i="2"/>
  <c r="K21" i="2"/>
  <c r="J21" i="2"/>
  <c r="I21" i="2"/>
  <c r="C21" i="2"/>
  <c r="K20" i="2"/>
  <c r="J20" i="2"/>
  <c r="I20" i="2"/>
  <c r="C20" i="2"/>
  <c r="K19" i="2"/>
  <c r="J19" i="2"/>
  <c r="I19" i="2"/>
  <c r="C19" i="2"/>
  <c r="K18" i="2"/>
  <c r="J18" i="2"/>
  <c r="I18" i="2"/>
  <c r="C18" i="2"/>
  <c r="K17" i="2"/>
  <c r="J17" i="2"/>
  <c r="I17" i="2"/>
  <c r="C17" i="2"/>
  <c r="K16" i="2"/>
  <c r="J16" i="2"/>
  <c r="I16" i="2"/>
  <c r="C16" i="2"/>
  <c r="K15" i="2"/>
  <c r="J15" i="2"/>
  <c r="I15" i="2"/>
  <c r="C15" i="2"/>
  <c r="K14" i="2"/>
  <c r="J14" i="2"/>
  <c r="I14" i="2"/>
  <c r="C14" i="2"/>
  <c r="K13" i="2"/>
  <c r="J13" i="2"/>
  <c r="I13" i="2"/>
  <c r="C13" i="2"/>
  <c r="K12" i="2"/>
  <c r="J12" i="2"/>
  <c r="I12" i="2"/>
  <c r="C12" i="2"/>
  <c r="K11" i="2"/>
  <c r="J11" i="2"/>
  <c r="I11" i="2"/>
  <c r="C11" i="2"/>
  <c r="K10" i="2"/>
  <c r="J10" i="2"/>
  <c r="I10" i="2"/>
  <c r="C10" i="2"/>
  <c r="K9" i="2"/>
  <c r="J9" i="2"/>
  <c r="I9" i="2"/>
  <c r="C9" i="2"/>
  <c r="K8" i="2"/>
  <c r="J8" i="2"/>
  <c r="I8" i="2"/>
  <c r="C8" i="2"/>
  <c r="K7" i="2"/>
  <c r="J7" i="2"/>
  <c r="I7" i="2"/>
  <c r="C7" i="2"/>
  <c r="K6" i="2"/>
  <c r="J6" i="2"/>
  <c r="I6" i="2"/>
  <c r="C6" i="2"/>
  <c r="K5" i="2"/>
  <c r="J5" i="2"/>
  <c r="I5" i="2"/>
  <c r="C5" i="2"/>
  <c r="K4" i="2"/>
  <c r="J4" i="2"/>
  <c r="I4" i="2"/>
  <c r="C4" i="2"/>
  <c r="K3" i="2"/>
  <c r="J3" i="2"/>
  <c r="I3" i="2"/>
  <c r="C3" i="2"/>
  <c r="K2" i="2"/>
  <c r="I2" i="2"/>
  <c r="J2" i="2" s="1"/>
  <c r="C2" i="2"/>
  <c r="K30" i="1"/>
  <c r="J30" i="1"/>
  <c r="H30" i="1"/>
  <c r="G30" i="1"/>
  <c r="I30" i="1" s="1"/>
  <c r="K29" i="1"/>
  <c r="J29" i="1"/>
  <c r="H29" i="1"/>
  <c r="G29" i="1"/>
  <c r="I29" i="1" s="1"/>
  <c r="K27" i="1"/>
  <c r="J27" i="1"/>
  <c r="H27" i="1"/>
  <c r="G27" i="1"/>
  <c r="I27" i="1" s="1"/>
  <c r="K26" i="1"/>
  <c r="J26" i="1"/>
  <c r="I26" i="1"/>
  <c r="H26" i="1"/>
  <c r="G26" i="1"/>
  <c r="K24" i="1"/>
  <c r="J24" i="1"/>
  <c r="H24" i="1"/>
  <c r="G24" i="1"/>
  <c r="I24" i="1" s="1"/>
  <c r="K23" i="1"/>
  <c r="J23" i="1"/>
  <c r="H23" i="1"/>
  <c r="G23" i="1"/>
  <c r="I23" i="1" s="1"/>
  <c r="K22" i="1"/>
  <c r="J22" i="1"/>
  <c r="H22" i="1"/>
  <c r="G22" i="1"/>
  <c r="I22" i="1" s="1"/>
  <c r="K21" i="1"/>
  <c r="J21" i="1"/>
  <c r="I21" i="1"/>
  <c r="H21" i="1"/>
  <c r="G21" i="1"/>
  <c r="K20" i="1"/>
  <c r="J20" i="1"/>
  <c r="H20" i="1"/>
  <c r="G20" i="1"/>
  <c r="I20" i="1" s="1"/>
  <c r="K18" i="1"/>
  <c r="J18" i="1"/>
  <c r="H18" i="1"/>
  <c r="G18" i="1"/>
  <c r="I18" i="1" s="1"/>
  <c r="K17" i="1"/>
  <c r="J17" i="1"/>
  <c r="I17" i="1"/>
  <c r="H17" i="1"/>
  <c r="G17" i="1"/>
  <c r="K16" i="1"/>
  <c r="J16" i="1"/>
  <c r="I16" i="1"/>
  <c r="H16" i="1"/>
  <c r="G16" i="1"/>
  <c r="K15" i="1"/>
  <c r="J15" i="1"/>
  <c r="H15" i="1"/>
  <c r="G15" i="1"/>
  <c r="I15" i="1" s="1"/>
  <c r="K14" i="1"/>
  <c r="J14" i="1"/>
  <c r="H14" i="1"/>
  <c r="G14" i="1"/>
  <c r="I14" i="1" s="1"/>
  <c r="K13" i="1"/>
  <c r="J13" i="1"/>
  <c r="H13" i="1"/>
  <c r="G13" i="1"/>
  <c r="I13" i="1" s="1"/>
  <c r="K12" i="1"/>
  <c r="J12" i="1"/>
  <c r="H12" i="1"/>
  <c r="G12" i="1"/>
  <c r="I12" i="1" s="1"/>
  <c r="K11" i="1"/>
  <c r="J11" i="1"/>
  <c r="H11" i="1"/>
  <c r="G11" i="1"/>
  <c r="I11" i="1" s="1"/>
  <c r="K10" i="1"/>
  <c r="J10" i="1"/>
  <c r="H10" i="1"/>
  <c r="G10" i="1"/>
  <c r="I10" i="1" s="1"/>
  <c r="K9" i="1"/>
  <c r="J9" i="1"/>
  <c r="H9" i="1"/>
  <c r="G9" i="1"/>
  <c r="I9" i="1" s="1"/>
  <c r="K8" i="1"/>
  <c r="J8" i="1"/>
  <c r="I8" i="1"/>
  <c r="H8" i="1"/>
  <c r="G8" i="1"/>
  <c r="K7" i="1"/>
  <c r="J7" i="1"/>
  <c r="H7" i="1"/>
  <c r="G7" i="1"/>
  <c r="I7" i="1" s="1"/>
  <c r="K6" i="1"/>
  <c r="J6" i="1"/>
  <c r="H6" i="1"/>
  <c r="G6" i="1"/>
  <c r="I6" i="1" s="1"/>
  <c r="K4" i="1"/>
  <c r="J4" i="1"/>
  <c r="H4" i="1"/>
  <c r="G4" i="1"/>
  <c r="I4" i="1" s="1"/>
</calcChain>
</file>

<file path=xl/sharedStrings.xml><?xml version="1.0" encoding="utf-8"?>
<sst xmlns="http://schemas.openxmlformats.org/spreadsheetml/2006/main" count="509" uniqueCount="299">
  <si>
    <t>LABOUR FORCE POPULATION</t>
  </si>
  <si>
    <t>Work  40 Hrs+</t>
  </si>
  <si>
    <t>Work                               20 -39 Hrs</t>
  </si>
  <si>
    <t>Work                           1 -19 Hrs</t>
  </si>
  <si>
    <t xml:space="preserve">Work 0 Hr     (Did nothing) </t>
  </si>
  <si>
    <t>Total Unemployed</t>
  </si>
  <si>
    <t>UNEMPLOYMENT RATES</t>
  </si>
  <si>
    <t xml:space="preserve">Under Employment Rate </t>
  </si>
  <si>
    <t>Fully Employed</t>
  </si>
  <si>
    <t>Under-employed</t>
  </si>
  <si>
    <t>Unemployed</t>
  </si>
  <si>
    <t>OLD Nigeria</t>
  </si>
  <si>
    <t>NEW Nigeria</t>
  </si>
  <si>
    <t>International</t>
  </si>
  <si>
    <t>Total</t>
  </si>
  <si>
    <t xml:space="preserve">Educational </t>
  </si>
  <si>
    <t>None</t>
  </si>
  <si>
    <t>First School Leaving Certificate</t>
  </si>
  <si>
    <t>Middle School Leaving Certificate</t>
  </si>
  <si>
    <t>Vocational/Commercial</t>
  </si>
  <si>
    <t>Junior Secondary School Certificate</t>
  </si>
  <si>
    <t>Senior Secondary School Certificate</t>
  </si>
  <si>
    <t>A' levels</t>
  </si>
  <si>
    <t>NCE/OND/Nursing</t>
  </si>
  <si>
    <t>BA/BSc/HND</t>
  </si>
  <si>
    <t>Tech/Prof</t>
  </si>
  <si>
    <t>Masters</t>
  </si>
  <si>
    <t>Doctorate</t>
  </si>
  <si>
    <t>others (specify)</t>
  </si>
  <si>
    <t>Age-Group</t>
  </si>
  <si>
    <t xml:space="preserve"> </t>
  </si>
  <si>
    <t>15-24</t>
  </si>
  <si>
    <t>25-34</t>
  </si>
  <si>
    <t>35-44</t>
  </si>
  <si>
    <t>45-54</t>
  </si>
  <si>
    <t>55-64</t>
  </si>
  <si>
    <t>Gender</t>
  </si>
  <si>
    <t>Male</t>
  </si>
  <si>
    <t>Female</t>
  </si>
  <si>
    <t>Place of Residence</t>
  </si>
  <si>
    <t>Urban</t>
  </si>
  <si>
    <t>Rural</t>
  </si>
  <si>
    <t>State</t>
  </si>
  <si>
    <t>Working Age Population</t>
  </si>
  <si>
    <t>Not in Labour Force</t>
  </si>
  <si>
    <t>Labour Force</t>
  </si>
  <si>
    <t>Work 20 -39 Hrs</t>
  </si>
  <si>
    <t>Work 1-19 Hrs</t>
  </si>
  <si>
    <t>Did nothing</t>
  </si>
  <si>
    <t>Unemployment Rate</t>
  </si>
  <si>
    <t xml:space="preserve">Underemployment Rate 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</si>
  <si>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</si>
  <si>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</si>
  <si>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</si>
  <si>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</si>
  <si>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</si>
  <si>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</si>
  <si>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</si>
  <si>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</si>
  <si>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</si>
  <si>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</si>
  <si>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</si>
  <si>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</si>
  <si>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</si>
  <si>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</si>
  <si>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</si>
  <si>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</si>
  <si>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</si>
  <si>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</si>
  <si>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</si>
  <si>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</si>
  <si>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</si>
  <si>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</si>
  <si>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</si>
  <si>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</si>
  <si>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</si>
  <si>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</si>
  <si>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</si>
  <si>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</si>
  <si>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</si>
  <si>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</si>
  <si>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</si>
  <si>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</si>
  <si>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</si>
  <si>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</si>
  <si>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</si>
  <si>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</si>
  <si>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FCT Abuja</t>
  </si>
  <si>
    <t>Period</t>
  </si>
  <si>
    <t>Worked  40 Hrs+</t>
  </si>
  <si>
    <t>Worked 20 -39 Hrs</t>
  </si>
  <si>
    <t>Worked 1 -19 Hrs</t>
  </si>
  <si>
    <t xml:space="preserve">Did nothing </t>
  </si>
  <si>
    <t xml:space="preserve">Under-employment Rate </t>
  </si>
  <si>
    <t>2014 Q4</t>
  </si>
  <si>
    <t>2015 Q1</t>
  </si>
  <si>
    <t>2015 Q2</t>
  </si>
  <si>
    <t>2015 Q3</t>
  </si>
  <si>
    <t>2015 Q4</t>
  </si>
  <si>
    <t>2016 Q1</t>
  </si>
  <si>
    <t>2016 Q2</t>
  </si>
  <si>
    <t>2016 Q3</t>
  </si>
  <si>
    <t>2016 Q4</t>
  </si>
  <si>
    <t>2017 Q1</t>
  </si>
  <si>
    <t>2017 Q2</t>
  </si>
  <si>
    <t>2017 Q3</t>
  </si>
  <si>
    <t>2017 Q4</t>
  </si>
  <si>
    <t>2018 Q1</t>
  </si>
  <si>
    <t>2018 Q2</t>
  </si>
  <si>
    <t>2018 Q3</t>
  </si>
  <si>
    <t>2020 Q2</t>
  </si>
  <si>
    <t>2020 Q4</t>
  </si>
  <si>
    <t>Country</t>
  </si>
  <si>
    <t>Latest</t>
  </si>
  <si>
    <t>Previous</t>
  </si>
  <si>
    <t>Unit</t>
  </si>
  <si>
    <t>Bosnia and Herzegovina</t>
  </si>
  <si>
    <t>%</t>
  </si>
  <si>
    <t>Namibia</t>
  </si>
  <si>
    <t>South Africa</t>
  </si>
  <si>
    <t>Angola</t>
  </si>
  <si>
    <t>Mozambique</t>
  </si>
  <si>
    <t>Kosovo</t>
  </si>
  <si>
    <t>Jordan</t>
  </si>
  <si>
    <t>Lesotho</t>
  </si>
  <si>
    <t>Palestine</t>
  </si>
  <si>
    <t>Swaziland</t>
  </si>
  <si>
    <t>Montenegro</t>
  </si>
  <si>
    <t>Costa Rica</t>
  </si>
  <si>
    <t>Gabon</t>
  </si>
  <si>
    <t>Ethiopia</t>
  </si>
  <si>
    <t>Libya</t>
  </si>
  <si>
    <t>Georgia</t>
  </si>
  <si>
    <t>Botswana</t>
  </si>
  <si>
    <t>Armenia</t>
  </si>
  <si>
    <t>Nigeria</t>
  </si>
  <si>
    <t>Colombia</t>
  </si>
  <si>
    <t>Senegal</t>
  </si>
  <si>
    <t>Lithuania</t>
  </si>
  <si>
    <t>Greece</t>
  </si>
  <si>
    <t>Tunisia</t>
  </si>
  <si>
    <t>Spain</t>
  </si>
  <si>
    <t>Macedonia</t>
  </si>
  <si>
    <t>Rwanda</t>
  </si>
  <si>
    <t>Brazil</t>
  </si>
  <si>
    <t>Haiti</t>
  </si>
  <si>
    <t>Sao Tome and Principe</t>
  </si>
  <si>
    <t>Zambia</t>
  </si>
  <si>
    <t>Peru</t>
  </si>
  <si>
    <t>Sudan</t>
  </si>
  <si>
    <t>Turkey</t>
  </si>
  <si>
    <t>Yemen</t>
  </si>
  <si>
    <t>Jamaica</t>
  </si>
  <si>
    <t>Guyana</t>
  </si>
  <si>
    <t>Morocco</t>
  </si>
  <si>
    <t>Argentina</t>
  </si>
  <si>
    <t>Albania</t>
  </si>
  <si>
    <t>Algeria</t>
  </si>
  <si>
    <t>Cape Verde</t>
  </si>
  <si>
    <t>Afghanistan</t>
  </si>
  <si>
    <t>Mauritius</t>
  </si>
  <si>
    <t>New Caledonia</t>
  </si>
  <si>
    <t>Austria</t>
  </si>
  <si>
    <t>Mauritania</t>
  </si>
  <si>
    <t>Puerto Rico</t>
  </si>
  <si>
    <t>Uruguay</t>
  </si>
  <si>
    <t>Republic of the Congo</t>
  </si>
  <si>
    <t>Chile</t>
  </si>
  <si>
    <t>Serbia</t>
  </si>
  <si>
    <t>Croatia</t>
  </si>
  <si>
    <t>Iran</t>
  </si>
  <si>
    <t>Mali</t>
  </si>
  <si>
    <t>Tanzania</t>
  </si>
  <si>
    <t>Bahamas</t>
  </si>
  <si>
    <t>Ukraine</t>
  </si>
  <si>
    <t>Canada</t>
  </si>
  <si>
    <t>Sweden</t>
  </si>
  <si>
    <t>Equatorial Guinea</t>
  </si>
  <si>
    <t>Brunei</t>
  </si>
  <si>
    <t>Italy</t>
  </si>
  <si>
    <t>Barbados</t>
  </si>
  <si>
    <t>Gambia</t>
  </si>
  <si>
    <t>Slovenia</t>
  </si>
  <si>
    <t>Finland</t>
  </si>
  <si>
    <t>Philippines</t>
  </si>
  <si>
    <t>Saudi Arabia</t>
  </si>
  <si>
    <t>Syria</t>
  </si>
  <si>
    <t>Iceland</t>
  </si>
  <si>
    <t>Euro Area</t>
  </si>
  <si>
    <t>France</t>
  </si>
  <si>
    <t>Iraq</t>
  </si>
  <si>
    <t>Latvia</t>
  </si>
  <si>
    <t>Slovakia</t>
  </si>
  <si>
    <t>Belize</t>
  </si>
  <si>
    <t>Mongolia</t>
  </si>
  <si>
    <t>Paraguay</t>
  </si>
  <si>
    <t>Estonia</t>
  </si>
  <si>
    <t>Suriname</t>
  </si>
  <si>
    <t>European Union</t>
  </si>
  <si>
    <t>Egypt</t>
  </si>
  <si>
    <t>Kenya</t>
  </si>
  <si>
    <t>Dominican Republic</t>
  </si>
  <si>
    <t>Panama</t>
  </si>
  <si>
    <t>Portugal</t>
  </si>
  <si>
    <t>Indonesia</t>
  </si>
  <si>
    <t>Bulgaria</t>
  </si>
  <si>
    <t>Hong Kong</t>
  </si>
  <si>
    <t>Cyprus</t>
  </si>
  <si>
    <t>Ghana</t>
  </si>
  <si>
    <t>Ecuador</t>
  </si>
  <si>
    <t>Central African Republic</t>
  </si>
  <si>
    <t>Eritrea</t>
  </si>
  <si>
    <t>India</t>
  </si>
  <si>
    <t>Poland</t>
  </si>
  <si>
    <t>Australia</t>
  </si>
  <si>
    <t>Luxembourg</t>
  </si>
  <si>
    <t>Maldives</t>
  </si>
  <si>
    <t>Venezuela</t>
  </si>
  <si>
    <t>El Salvador</t>
  </si>
  <si>
    <t>Lebanon</t>
  </si>
  <si>
    <t>United States</t>
  </si>
  <si>
    <t>Burkina Faso</t>
  </si>
  <si>
    <t>Malawi</t>
  </si>
  <si>
    <t>Ireland</t>
  </si>
  <si>
    <t>Russia</t>
  </si>
  <si>
    <t>Honduras</t>
  </si>
  <si>
    <t>Belgium</t>
  </si>
  <si>
    <t>Uzbekistan</t>
  </si>
  <si>
    <t>Nicaragua</t>
  </si>
  <si>
    <t>South Korea</t>
  </si>
  <si>
    <t>Sri Lanka</t>
  </si>
  <si>
    <t>Bangladesh</t>
  </si>
  <si>
    <t>China</t>
  </si>
  <si>
    <t>United Kingdom</t>
  </si>
  <si>
    <t>Norway</t>
  </si>
  <si>
    <t>Bahrain</t>
  </si>
  <si>
    <t>Kazakhstan</t>
  </si>
  <si>
    <t>New Zealand</t>
  </si>
  <si>
    <t>Romania</t>
  </si>
  <si>
    <t>Zimbabwe</t>
  </si>
  <si>
    <t>Azerbaijan</t>
  </si>
  <si>
    <t>Malaysia</t>
  </si>
  <si>
    <t>Mexico</t>
  </si>
  <si>
    <t>Germany</t>
  </si>
  <si>
    <t>Malta</t>
  </si>
  <si>
    <t>Israel</t>
  </si>
  <si>
    <t>Denmark</t>
  </si>
  <si>
    <t>Czech Republic</t>
  </si>
  <si>
    <t>Guinea</t>
  </si>
  <si>
    <t>Hungary</t>
  </si>
  <si>
    <t>Sierra Leone</t>
  </si>
  <si>
    <t>Fiji</t>
  </si>
  <si>
    <t>Guinea Bissau</t>
  </si>
  <si>
    <t>Pakistan</t>
  </si>
  <si>
    <t>Trinidad and Tobago</t>
  </si>
  <si>
    <t>Turkmenistan</t>
  </si>
  <si>
    <t>Taiwan</t>
  </si>
  <si>
    <t>Comoros</t>
  </si>
  <si>
    <t>Switzerland</t>
  </si>
  <si>
    <t>Bolivia</t>
  </si>
  <si>
    <t>Netherlands</t>
  </si>
  <si>
    <t>Cayman Islands</t>
  </si>
  <si>
    <t>Seychelles</t>
  </si>
  <si>
    <t>Bhutan</t>
  </si>
  <si>
    <t>Cameroon</t>
  </si>
  <si>
    <t>Moldova</t>
  </si>
  <si>
    <t>North Korea</t>
  </si>
  <si>
    <t>Nepal</t>
  </si>
  <si>
    <t>Singapore</t>
  </si>
  <si>
    <t>Oman</t>
  </si>
  <si>
    <t>East Timor</t>
  </si>
  <si>
    <t>Kyrgyzstan</t>
  </si>
  <si>
    <t>Japan</t>
  </si>
  <si>
    <t>Liberia</t>
  </si>
  <si>
    <t>Macau</t>
  </si>
  <si>
    <t>United Arab Emirates</t>
  </si>
  <si>
    <t>Cambodia</t>
  </si>
  <si>
    <t>Ivory Coast</t>
  </si>
  <si>
    <t>Papua New Guinea</t>
  </si>
  <si>
    <t>Vietnam</t>
  </si>
  <si>
    <t>Chad</t>
  </si>
  <si>
    <t>Kuwait</t>
  </si>
  <si>
    <t>Tajikistan</t>
  </si>
  <si>
    <t>Benin</t>
  </si>
  <si>
    <t>Guatemala</t>
  </si>
  <si>
    <t>Madagascar</t>
  </si>
  <si>
    <t>Uganda</t>
  </si>
  <si>
    <t>Togo</t>
  </si>
  <si>
    <t>Liechtenstein</t>
  </si>
  <si>
    <t>Thailand</t>
  </si>
  <si>
    <t>Burundi</t>
  </si>
  <si>
    <t>Cuba</t>
  </si>
  <si>
    <t>Faroe Islands</t>
  </si>
  <si>
    <t>Laos</t>
  </si>
  <si>
    <t>Myanmar</t>
  </si>
  <si>
    <t>Belarus</t>
  </si>
  <si>
    <t>Qatar</t>
  </si>
  <si>
    <t>Reference Period</t>
  </si>
  <si>
    <t>LABOUR FORCE STATISTICS, Q4,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</si>
</sst>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#,##0;[Red]#,##0"/>
    <numFmt numFmtId="165" formatCode="0.0"/>
    <numFmt numFmtId="166" formatCode="_(* #,##0_);_(* \(#,##0\);_(* &quot;-&quot;??_);_(@_)"/>
    <numFmt numFmtId="167" formatCode="_-* #,##0_-;\-* #,##0_-;_-* &quot;-&quot;??_-;_-@_-"/>
    <numFmt numFmtId="168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Trebuchet MS"/>
      <family val="2"/>
    </font>
    <font>
      <b/>
      <sz val="8"/>
      <name val="Trebuchet MS"/>
      <family val="2"/>
    </font>
    <font>
      <b/>
      <sz val="11"/>
      <name val="Trebuchet MS"/>
      <family val="2"/>
    </font>
    <font>
      <sz val="10"/>
      <color theme="1"/>
      <name val="Trebuchet MS"/>
      <family val="2"/>
    </font>
    <font>
      <sz val="8"/>
      <name val="Trebuchet MS"/>
      <family val="2"/>
    </font>
    <font>
      <sz val="10"/>
      <name val="Trebuchet MS"/>
      <family val="2"/>
    </font>
    <font>
      <sz val="8"/>
      <color theme="1"/>
      <name val="Trebuchet MS"/>
      <family val="2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4"/>
      <color theme="1"/>
      <name val="Trebuchet MS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72">
    <xf numFmtId="0" fontId="0" fillId="0" borderId="0" xfId="0"/>
    <xf numFmtId="0" fontId="4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vertical="center" wrapText="1"/>
    </xf>
    <xf numFmtId="164" fontId="6" fillId="0" borderId="15" xfId="1" applyNumberFormat="1" applyFont="1" applyBorder="1"/>
    <xf numFmtId="41" fontId="6" fillId="0" borderId="16" xfId="1" applyNumberFormat="1" applyFont="1" applyBorder="1"/>
    <xf numFmtId="165" fontId="6" fillId="0" borderId="16" xfId="3" applyNumberFormat="1" applyFont="1" applyBorder="1" applyAlignment="1">
      <alignment horizontal="center" vertical="center"/>
    </xf>
    <xf numFmtId="165" fontId="6" fillId="0" borderId="17" xfId="3" applyNumberFormat="1" applyFont="1" applyBorder="1" applyAlignment="1">
      <alignment horizontal="center" vertical="center"/>
    </xf>
    <xf numFmtId="166" fontId="0" fillId="0" borderId="0" xfId="0" applyNumberFormat="1"/>
    <xf numFmtId="0" fontId="5" fillId="0" borderId="18" xfId="0" applyFont="1" applyBorder="1" applyAlignment="1">
      <alignment vertical="center" wrapText="1"/>
    </xf>
    <xf numFmtId="0" fontId="7" fillId="0" borderId="19" xfId="0" applyFont="1" applyBorder="1" applyAlignment="1">
      <alignment horizontal="center" vertical="center"/>
    </xf>
    <xf numFmtId="1" fontId="7" fillId="0" borderId="20" xfId="0" applyNumberFormat="1" applyFont="1" applyBorder="1" applyAlignment="1">
      <alignment horizontal="right" vertical="center"/>
    </xf>
    <xf numFmtId="167" fontId="7" fillId="0" borderId="20" xfId="0" applyNumberFormat="1" applyFont="1" applyBorder="1" applyAlignment="1">
      <alignment horizontal="center" vertical="center"/>
    </xf>
    <xf numFmtId="3" fontId="7" fillId="0" borderId="20" xfId="0" applyNumberFormat="1" applyFont="1" applyBorder="1" applyAlignment="1">
      <alignment horizontal="right" vertical="center" indent="1"/>
    </xf>
    <xf numFmtId="0" fontId="7" fillId="0" borderId="20" xfId="0" applyFont="1" applyBorder="1"/>
    <xf numFmtId="0" fontId="7" fillId="0" borderId="21" xfId="0" applyFont="1" applyBorder="1"/>
    <xf numFmtId="0" fontId="6" fillId="0" borderId="22" xfId="0" applyFont="1" applyBorder="1"/>
    <xf numFmtId="41" fontId="6" fillId="0" borderId="19" xfId="1" applyNumberFormat="1" applyFont="1" applyBorder="1"/>
    <xf numFmtId="41" fontId="6" fillId="0" borderId="20" xfId="1" applyNumberFormat="1" applyFont="1" applyBorder="1"/>
    <xf numFmtId="165" fontId="6" fillId="0" borderId="20" xfId="3" applyNumberFormat="1" applyFont="1" applyBorder="1" applyAlignment="1">
      <alignment horizontal="center" vertical="center"/>
    </xf>
    <xf numFmtId="165" fontId="6" fillId="0" borderId="21" xfId="3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left" vertical="center" wrapText="1" indent="1"/>
    </xf>
    <xf numFmtId="0" fontId="8" fillId="0" borderId="18" xfId="0" applyFont="1" applyBorder="1" applyAlignment="1">
      <alignment horizontal="left" vertical="center" indent="1"/>
    </xf>
    <xf numFmtId="3" fontId="0" fillId="0" borderId="0" xfId="0" applyNumberFormat="1"/>
    <xf numFmtId="0" fontId="8" fillId="0" borderId="9" xfId="0" applyFont="1" applyBorder="1" applyAlignment="1">
      <alignment horizontal="left" vertical="center" wrapText="1" indent="1"/>
    </xf>
    <xf numFmtId="41" fontId="6" fillId="0" borderId="10" xfId="1" applyNumberFormat="1" applyFont="1" applyBorder="1"/>
    <xf numFmtId="41" fontId="6" fillId="0" borderId="11" xfId="1" applyNumberFormat="1" applyFont="1" applyBorder="1"/>
    <xf numFmtId="165" fontId="6" fillId="0" borderId="11" xfId="3" applyNumberFormat="1" applyFont="1" applyBorder="1" applyAlignment="1">
      <alignment horizontal="center" vertical="center"/>
    </xf>
    <xf numFmtId="165" fontId="6" fillId="0" borderId="12" xfId="3" applyNumberFormat="1" applyFont="1" applyBorder="1" applyAlignment="1">
      <alignment horizontal="center" vertical="center"/>
    </xf>
    <xf numFmtId="0" fontId="9" fillId="0" borderId="0" xfId="0" applyFont="1"/>
    <xf numFmtId="3" fontId="10" fillId="0" borderId="0" xfId="0" applyNumberFormat="1" applyFont="1"/>
    <xf numFmtId="0" fontId="10" fillId="0" borderId="0" xfId="0" applyFont="1"/>
    <xf numFmtId="165" fontId="3" fillId="0" borderId="0" xfId="3" applyNumberFormat="1" applyFont="1" applyAlignment="1">
      <alignment horizontal="center" vertical="center"/>
    </xf>
    <xf numFmtId="168" fontId="10" fillId="0" borderId="0" xfId="2" applyNumberFormat="1" applyFont="1"/>
    <xf numFmtId="0" fontId="11" fillId="0" borderId="0" xfId="0" applyFont="1"/>
    <xf numFmtId="0" fontId="2" fillId="0" borderId="0" xfId="0" applyFont="1"/>
    <xf numFmtId="49" fontId="6" fillId="0" borderId="16" xfId="0" applyNumberFormat="1" applyFont="1" applyBorder="1"/>
    <xf numFmtId="10" fontId="6" fillId="0" borderId="20" xfId="2" applyNumberFormat="1" applyFont="1" applyBorder="1"/>
    <xf numFmtId="41" fontId="6" fillId="0" borderId="20" xfId="1" applyNumberFormat="1" applyFont="1" applyBorder="1" applyAlignment="1">
      <alignment horizontal="right"/>
    </xf>
    <xf numFmtId="0" fontId="6" fillId="0" borderId="23" xfId="0" applyFont="1" applyBorder="1"/>
    <xf numFmtId="0" fontId="6" fillId="0" borderId="24" xfId="0" applyFont="1" applyBorder="1"/>
    <xf numFmtId="0" fontId="6" fillId="0" borderId="16" xfId="0" applyFont="1" applyBorder="1"/>
    <xf numFmtId="0" fontId="6" fillId="0" borderId="20" xfId="0" applyFont="1" applyBorder="1"/>
    <xf numFmtId="41" fontId="6" fillId="0" borderId="20" xfId="1" applyNumberFormat="1" applyFont="1" applyFill="1" applyBorder="1"/>
    <xf numFmtId="10" fontId="0" fillId="0" borderId="0" xfId="2" applyNumberFormat="1" applyFont="1"/>
    <xf numFmtId="41" fontId="0" fillId="0" borderId="0" xfId="0" applyNumberFormat="1"/>
    <xf numFmtId="168" fontId="0" fillId="0" borderId="0" xfId="2" applyNumberFormat="1" applyFont="1"/>
    <xf numFmtId="0" fontId="12" fillId="0" borderId="0" xfId="0" applyFont="1"/>
    <xf numFmtId="3" fontId="12" fillId="0" borderId="0" xfId="0" applyNumberFormat="1" applyFont="1"/>
    <xf numFmtId="0" fontId="12" fillId="0" borderId="20" xfId="0" applyFont="1" applyBorder="1"/>
    <xf numFmtId="3" fontId="12" fillId="0" borderId="20" xfId="1" applyNumberFormat="1" applyFont="1" applyBorder="1"/>
    <xf numFmtId="3" fontId="12" fillId="0" borderId="0" xfId="1" applyNumberFormat="1" applyFont="1" applyBorder="1"/>
    <xf numFmtId="10" fontId="12" fillId="0" borderId="0" xfId="2" applyNumberFormat="1" applyFont="1"/>
    <xf numFmtId="165" fontId="10" fillId="0" borderId="0" xfId="0" applyNumberFormat="1" applyFont="1"/>
    <xf numFmtId="17" fontId="10" fillId="0" borderId="0" xfId="0" applyNumberFormat="1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 4" xfId="3" xr:uid="{C526A351-CB16-4AC9-B22D-EC4E98842055}"/>
    <cellStyle name="Percent" xfId="2" builtinId="5"/>
  </cellStyles>
  <dxfs count="45">
    <dxf>
      <font>
        <strike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numFmt numFmtId="22" formatCode="mmm\-yy"/>
    </dxf>
    <dxf>
      <font>
        <strike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numFmt numFmtId="165" formatCode="0.0"/>
    </dxf>
    <dxf>
      <font>
        <strike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numFmt numFmtId="165" formatCode="0.0"/>
    </dxf>
    <dxf>
      <font>
        <strike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numFmt numFmtId="169" formatCode="_(* #,##0.0_);_(* \(#,##0.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numFmt numFmtId="169" formatCode="_(* #,##0.0_);_(* \(#,##0.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numFmt numFmtId="33" formatCode="_(* #,##0_);_(* \(#,##0\);_(* &quot;-&quot;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numFmt numFmtId="33" formatCode="_(* #,##0_);_(* \(#,##0\);_(* &quot;-&quot;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numFmt numFmtId="33" formatCode="_(* #,##0_);_(* \(#,##0\);_(* &quot;-&quot;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numFmt numFmtId="33" formatCode="_(* #,##0_);_(* \(#,##0\);_(* &quot;-&quot;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numFmt numFmtId="33" formatCode="_(* #,##0_);_(* \(#,##0\);_(* &quot;-&quot;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numFmt numFmtId="33" formatCode="_(* #,##0_);_(* \(#,##0\);_(* &quot;-&quot;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numFmt numFmtId="33" formatCode="_(* #,##0_);_(* \(#,##0\);_(* &quot;-&quot;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Trebuchet MS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rebuchet MS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rebuchet MS"/>
        <family val="2"/>
        <scheme val="none"/>
      </font>
    </dxf>
    <dxf>
      <font>
        <b/>
        <strike val="0"/>
        <outline val="0"/>
        <shadow val="0"/>
        <u val="none"/>
        <vertAlign val="baseline"/>
        <color theme="1"/>
        <name val="Trebuchet MS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Trebuchet MS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numFmt numFmtId="14" formatCode="0.00%"/>
    </dxf>
    <dxf>
      <font>
        <strike val="0"/>
        <outline val="0"/>
        <shadow val="0"/>
        <u val="none"/>
        <vertAlign val="baseline"/>
        <sz val="14"/>
        <color theme="1"/>
        <name val="Trebuchet MS"/>
        <family val="2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4"/>
        <color theme="1"/>
        <name val="Trebuchet MS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4"/>
        <color theme="1"/>
        <name val="Trebuchet MS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4"/>
        <color theme="1"/>
        <name val="Trebuchet MS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4"/>
        <color theme="1"/>
        <name val="Trebuchet MS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4"/>
        <color theme="1"/>
        <name val="Trebuchet MS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4"/>
        <color theme="1"/>
        <name val="Trebuchet MS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rebuchet MS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rebuchet MS"/>
        <family val="2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4"/>
        <color theme="1"/>
        <name val="Trebuchet MS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rebuchet MS"/>
        <family val="2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rebuchet MS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B4AB81B-4949-4D00-B407-7D00AEC16775}" name="Table3" displayName="Table3" ref="A1:K38" totalsRowShown="0" headerRowDxfId="44" dataDxfId="43" totalsRowDxfId="42">
  <autoFilter ref="A1:K38" xr:uid="{D2FBEB88-63A5-47B9-AED5-956B55D6539B}"/>
  <tableColumns count="11">
    <tableColumn id="1" xr3:uid="{B92F2037-AE2C-4A47-9068-A35CF781E5C1}" name="State" dataDxfId="41" totalsRowDxfId="40"/>
    <tableColumn id="2" xr3:uid="{5CC8120A-BCB5-4142-AB96-95EF3FB8A1BE}" name="Working Age Population" dataDxfId="39" totalsRowDxfId="38" dataCellStyle="Comma"/>
    <tableColumn id="11" xr3:uid="{E7CF0C9D-3ABA-4AA8-936D-767DA80532EE}" name="Not in Labour Force" dataDxfId="37" totalsRowDxfId="36" dataCellStyle="Comma">
      <calculatedColumnFormula>Table3[[#This Row],[Working Age Population]]-Table3[[#This Row],[Labour Force]]</calculatedColumnFormula>
    </tableColumn>
    <tableColumn id="3" xr3:uid="{8515747B-F032-4D27-9E21-717D57D25C27}" name="Labour Force" dataDxfId="35" totalsRowDxfId="34"/>
    <tableColumn id="4" xr3:uid="{9AFFD1EA-5687-481A-819E-7FA951848015}" name="Work  40 Hrs+" dataDxfId="33" totalsRowDxfId="32"/>
    <tableColumn id="5" xr3:uid="{8B9EE046-77E6-4271-A64C-6FB1505CC914}" name="Work 20 -39 Hrs" dataDxfId="31" totalsRowDxfId="30"/>
    <tableColumn id="6" xr3:uid="{8F6D7917-AB29-4522-A7FF-03DB30E7BA3B}" name="Work 1-19 Hrs" dataDxfId="29" totalsRowDxfId="28"/>
    <tableColumn id="7" xr3:uid="{349EA3FA-8431-4F0D-A6EE-8FD9808E2D7D}" name="Did nothing" dataDxfId="27" totalsRowDxfId="26"/>
    <tableColumn id="8" xr3:uid="{87A3F09F-F019-49E8-BB85-FDE69BD83348}" name="Total Unemployed" dataDxfId="25" totalsRowDxfId="24">
      <calculatedColumnFormula>Table3[[#This Row],[Work 1-19 Hrs]]+Table3[[#This Row],[Did nothing]]</calculatedColumnFormula>
    </tableColumn>
    <tableColumn id="9" xr3:uid="{C6C2F7A4-71E1-4508-8A9B-34DC99AAEF52}" name="Unemployment Rate" dataDxfId="23" totalsRowDxfId="22">
      <calculatedColumnFormula>Table3[[#This Row],[Total Unemployed]]/Table3[[#This Row],[Labour Force]]</calculatedColumnFormula>
    </tableColumn>
    <tableColumn id="10" xr3:uid="{C0A26732-4604-4D6E-9236-5B35C69614D4}" name="Underemployment Rate " dataDxfId="21" totalsRowDxfId="20">
      <calculatedColumnFormula>Table3[[#This Row],[Work 20 -39 Hrs]]/Table3[[#This Row],[Labour Force]]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A523AE9-F603-46C9-ADC7-BA3C2B3EB4E1}" name="Table13" displayName="Table13" ref="A1:K19" totalsRowShown="0" headerRowDxfId="19" dataDxfId="18">
  <autoFilter ref="A1:K19" xr:uid="{B7E9A3CD-C039-47E6-851B-DA6DCCD17983}"/>
  <tableColumns count="11">
    <tableColumn id="1" xr3:uid="{F22F237E-5B18-4742-B16A-A422AE7145E7}" name="Period" dataDxfId="17"/>
    <tableColumn id="10" xr3:uid="{3C4B1643-ADE4-46BB-95E5-82E571705359}" name="Working Age Population" dataDxfId="16"/>
    <tableColumn id="11" xr3:uid="{18330B2C-B9DF-4BC8-87C2-0222932E75B5}" name="Not in Labour Force" dataDxfId="15" dataCellStyle="Comma">
      <calculatedColumnFormula>Table13[[#This Row],[Working Age Population]]-Table13[[#This Row],[Labour Force]]</calculatedColumnFormula>
    </tableColumn>
    <tableColumn id="2" xr3:uid="{1DCAB921-3EBE-48E8-A8B6-359161560BA7}" name="Labour Force" dataDxfId="14" dataCellStyle="Comma"/>
    <tableColumn id="3" xr3:uid="{80730C2A-85F5-485F-8032-2FF7501AD7D2}" name="Worked  40 Hrs+" dataDxfId="13" dataCellStyle="Comma"/>
    <tableColumn id="4" xr3:uid="{7DDD8709-91AA-4530-9BDD-6B0D30CC0FF0}" name="Worked 20 -39 Hrs" dataDxfId="12" dataCellStyle="Comma"/>
    <tableColumn id="5" xr3:uid="{AA8DC8E1-2AA2-47C3-83CF-91ACAA067398}" name="Worked 1 -19 Hrs" dataDxfId="11" dataCellStyle="Comma"/>
    <tableColumn id="6" xr3:uid="{40011CED-CC96-4A04-B9CE-96D82BC99F11}" name="Did nothing " dataDxfId="10" dataCellStyle="Comma"/>
    <tableColumn id="7" xr3:uid="{F5A88E54-734C-43BE-B31B-38E90DA5853D}" name="Total Unemployed" dataDxfId="9" dataCellStyle="Comma">
      <calculatedColumnFormula>Table13[[#This Row],[Worked 1 -19 Hrs]]+Table13[[#This Row],[Did nothing ]]</calculatedColumnFormula>
    </tableColumn>
    <tableColumn id="8" xr3:uid="{C87925F1-C9C7-430B-B656-048BCB15EE9D}" name="Unemployment Rate" dataDxfId="8" dataCellStyle="Comma">
      <calculatedColumnFormula>Table13[[#This Row],[Total Unemployed]]/Table13[[#This Row],[Labour Force]]</calculatedColumnFormula>
    </tableColumn>
    <tableColumn id="9" xr3:uid="{9C1ABC76-5571-44EC-8BE6-D8882143810F}" name="Under-employment Rate " dataDxfId="7" dataCellStyle="Comma">
      <calculatedColumnFormula>Table13[[#This Row],[Worked 20 -39 Hrs]]/Table13[[#This Row],[Labour Force]]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D6831DC-B9D6-48D4-A4ED-6C710C88BD78}" name="Table1" displayName="Table1" ref="A1:E182" totalsRowShown="0" headerRowDxfId="6" dataDxfId="5">
  <autoFilter ref="A1:E182" xr:uid="{A5C4F968-88CD-413E-88FD-B2101D44C47C}"/>
  <tableColumns count="5">
    <tableColumn id="1" xr3:uid="{B740759A-6CB6-4E44-8BCA-5B81B3FF8401}" name="Country" dataDxfId="4"/>
    <tableColumn id="2" xr3:uid="{91C94E07-A29A-48A8-8EDF-237173BA8E01}" name="Latest" dataDxfId="3"/>
    <tableColumn id="3" xr3:uid="{FFFE9C25-D060-4900-9EC5-6A6F68A47C88}" name="Previous" dataDxfId="2"/>
    <tableColumn id="4" xr3:uid="{14C6B69F-9FF6-4934-B130-1CD6A7427A82}" name="Reference Period" dataDxfId="1"/>
    <tableColumn id="5" xr3:uid="{EBC6D3C6-77CD-4543-B641-2BA45207FA80}" name="Unit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CE622-8F50-4E04-BB0E-B0FD2C218407}">
  <dimension ref="A1:M36"/>
  <sheetViews>
    <sheetView tabSelected="1" zoomScale="90" zoomScaleSheetLayoutView="100" workbookViewId="0">
      <selection activeCell="O10" sqref="O10"/>
    </sheetView>
  </sheetViews>
  <sheetFormatPr defaultColWidth="9" defaultRowHeight="14.4" x14ac:dyDescent="0.3"/>
  <cols>
    <col min="1" max="1" width="33.88671875" style="33" bestFit="1" customWidth="1"/>
    <col min="2" max="2" width="15.88671875" style="35" bestFit="1" customWidth="1"/>
    <col min="3" max="6" width="15.109375" style="35" bestFit="1" customWidth="1"/>
    <col min="7" max="7" width="13.44140625" style="35" bestFit="1" customWidth="1"/>
    <col min="8" max="9" width="7.5546875" style="35" bestFit="1" customWidth="1"/>
    <col min="10" max="10" width="12.5546875" style="35" bestFit="1" customWidth="1"/>
    <col min="11" max="11" width="12.5546875" style="35" customWidth="1"/>
    <col min="13" max="13" width="12.109375" bestFit="1" customWidth="1"/>
    <col min="254" max="254" width="20.33203125" customWidth="1"/>
    <col min="255" max="255" width="12.5546875" customWidth="1"/>
    <col min="256" max="256" width="5.33203125" customWidth="1"/>
    <col min="257" max="258" width="13.88671875" customWidth="1"/>
    <col min="259" max="259" width="12.6640625" customWidth="1"/>
    <col min="260" max="260" width="13.88671875" customWidth="1"/>
    <col min="261" max="261" width="12.33203125" customWidth="1"/>
    <col min="262" max="262" width="6.109375" customWidth="1"/>
    <col min="265" max="265" width="11.109375" customWidth="1"/>
    <col min="266" max="266" width="12.44140625" customWidth="1"/>
    <col min="268" max="268" width="21.33203125" bestFit="1" customWidth="1"/>
    <col min="510" max="510" width="20.33203125" customWidth="1"/>
    <col min="511" max="511" width="12.5546875" customWidth="1"/>
    <col min="512" max="512" width="5.33203125" customWidth="1"/>
    <col min="513" max="514" width="13.88671875" customWidth="1"/>
    <col min="515" max="515" width="12.6640625" customWidth="1"/>
    <col min="516" max="516" width="13.88671875" customWidth="1"/>
    <col min="517" max="517" width="12.33203125" customWidth="1"/>
    <col min="518" max="518" width="6.109375" customWidth="1"/>
    <col min="521" max="521" width="11.109375" customWidth="1"/>
    <col min="522" max="522" width="12.44140625" customWidth="1"/>
    <col min="524" max="524" width="21.33203125" bestFit="1" customWidth="1"/>
    <col min="766" max="766" width="20.33203125" customWidth="1"/>
    <col min="767" max="767" width="12.5546875" customWidth="1"/>
    <col min="768" max="768" width="5.33203125" customWidth="1"/>
    <col min="769" max="770" width="13.88671875" customWidth="1"/>
    <col min="771" max="771" width="12.6640625" customWidth="1"/>
    <col min="772" max="772" width="13.88671875" customWidth="1"/>
    <col min="773" max="773" width="12.33203125" customWidth="1"/>
    <col min="774" max="774" width="6.109375" customWidth="1"/>
    <col min="777" max="777" width="11.109375" customWidth="1"/>
    <col min="778" max="778" width="12.44140625" customWidth="1"/>
    <col min="780" max="780" width="21.33203125" bestFit="1" customWidth="1"/>
    <col min="1022" max="1022" width="20.33203125" customWidth="1"/>
    <col min="1023" max="1023" width="12.5546875" customWidth="1"/>
    <col min="1024" max="1024" width="5.33203125" customWidth="1"/>
    <col min="1025" max="1026" width="13.88671875" customWidth="1"/>
    <col min="1027" max="1027" width="12.6640625" customWidth="1"/>
    <col min="1028" max="1028" width="13.88671875" customWidth="1"/>
    <col min="1029" max="1029" width="12.33203125" customWidth="1"/>
    <col min="1030" max="1030" width="6.109375" customWidth="1"/>
    <col min="1033" max="1033" width="11.109375" customWidth="1"/>
    <col min="1034" max="1034" width="12.44140625" customWidth="1"/>
    <col min="1036" max="1036" width="21.33203125" bestFit="1" customWidth="1"/>
    <col min="1278" max="1278" width="20.33203125" customWidth="1"/>
    <col min="1279" max="1279" width="12.5546875" customWidth="1"/>
    <col min="1280" max="1280" width="5.33203125" customWidth="1"/>
    <col min="1281" max="1282" width="13.88671875" customWidth="1"/>
    <col min="1283" max="1283" width="12.6640625" customWidth="1"/>
    <col min="1284" max="1284" width="13.88671875" customWidth="1"/>
    <col min="1285" max="1285" width="12.33203125" customWidth="1"/>
    <col min="1286" max="1286" width="6.109375" customWidth="1"/>
    <col min="1289" max="1289" width="11.109375" customWidth="1"/>
    <col min="1290" max="1290" width="12.44140625" customWidth="1"/>
    <col min="1292" max="1292" width="21.33203125" bestFit="1" customWidth="1"/>
    <col min="1534" max="1534" width="20.33203125" customWidth="1"/>
    <col min="1535" max="1535" width="12.5546875" customWidth="1"/>
    <col min="1536" max="1536" width="5.33203125" customWidth="1"/>
    <col min="1537" max="1538" width="13.88671875" customWidth="1"/>
    <col min="1539" max="1539" width="12.6640625" customWidth="1"/>
    <col min="1540" max="1540" width="13.88671875" customWidth="1"/>
    <col min="1541" max="1541" width="12.33203125" customWidth="1"/>
    <col min="1542" max="1542" width="6.109375" customWidth="1"/>
    <col min="1545" max="1545" width="11.109375" customWidth="1"/>
    <col min="1546" max="1546" width="12.44140625" customWidth="1"/>
    <col min="1548" max="1548" width="21.33203125" bestFit="1" customWidth="1"/>
    <col min="1790" max="1790" width="20.33203125" customWidth="1"/>
    <col min="1791" max="1791" width="12.5546875" customWidth="1"/>
    <col min="1792" max="1792" width="5.33203125" customWidth="1"/>
    <col min="1793" max="1794" width="13.88671875" customWidth="1"/>
    <col min="1795" max="1795" width="12.6640625" customWidth="1"/>
    <col min="1796" max="1796" width="13.88671875" customWidth="1"/>
    <col min="1797" max="1797" width="12.33203125" customWidth="1"/>
    <col min="1798" max="1798" width="6.109375" customWidth="1"/>
    <col min="1801" max="1801" width="11.109375" customWidth="1"/>
    <col min="1802" max="1802" width="12.44140625" customWidth="1"/>
    <col min="1804" max="1804" width="21.33203125" bestFit="1" customWidth="1"/>
    <col min="2046" max="2046" width="20.33203125" customWidth="1"/>
    <col min="2047" max="2047" width="12.5546875" customWidth="1"/>
    <col min="2048" max="2048" width="5.33203125" customWidth="1"/>
    <col min="2049" max="2050" width="13.88671875" customWidth="1"/>
    <col min="2051" max="2051" width="12.6640625" customWidth="1"/>
    <col min="2052" max="2052" width="13.88671875" customWidth="1"/>
    <col min="2053" max="2053" width="12.33203125" customWidth="1"/>
    <col min="2054" max="2054" width="6.109375" customWidth="1"/>
    <col min="2057" max="2057" width="11.109375" customWidth="1"/>
    <col min="2058" max="2058" width="12.44140625" customWidth="1"/>
    <col min="2060" max="2060" width="21.33203125" bestFit="1" customWidth="1"/>
    <col min="2302" max="2302" width="20.33203125" customWidth="1"/>
    <col min="2303" max="2303" width="12.5546875" customWidth="1"/>
    <col min="2304" max="2304" width="5.33203125" customWidth="1"/>
    <col min="2305" max="2306" width="13.88671875" customWidth="1"/>
    <col min="2307" max="2307" width="12.6640625" customWidth="1"/>
    <col min="2308" max="2308" width="13.88671875" customWidth="1"/>
    <col min="2309" max="2309" width="12.33203125" customWidth="1"/>
    <col min="2310" max="2310" width="6.109375" customWidth="1"/>
    <col min="2313" max="2313" width="11.109375" customWidth="1"/>
    <col min="2314" max="2314" width="12.44140625" customWidth="1"/>
    <col min="2316" max="2316" width="21.33203125" bestFit="1" customWidth="1"/>
    <col min="2558" max="2558" width="20.33203125" customWidth="1"/>
    <col min="2559" max="2559" width="12.5546875" customWidth="1"/>
    <col min="2560" max="2560" width="5.33203125" customWidth="1"/>
    <col min="2561" max="2562" width="13.88671875" customWidth="1"/>
    <col min="2563" max="2563" width="12.6640625" customWidth="1"/>
    <col min="2564" max="2564" width="13.88671875" customWidth="1"/>
    <col min="2565" max="2565" width="12.33203125" customWidth="1"/>
    <col min="2566" max="2566" width="6.109375" customWidth="1"/>
    <col min="2569" max="2569" width="11.109375" customWidth="1"/>
    <col min="2570" max="2570" width="12.44140625" customWidth="1"/>
    <col min="2572" max="2572" width="21.33203125" bestFit="1" customWidth="1"/>
    <col min="2814" max="2814" width="20.33203125" customWidth="1"/>
    <col min="2815" max="2815" width="12.5546875" customWidth="1"/>
    <col min="2816" max="2816" width="5.33203125" customWidth="1"/>
    <col min="2817" max="2818" width="13.88671875" customWidth="1"/>
    <col min="2819" max="2819" width="12.6640625" customWidth="1"/>
    <col min="2820" max="2820" width="13.88671875" customWidth="1"/>
    <col min="2821" max="2821" width="12.33203125" customWidth="1"/>
    <col min="2822" max="2822" width="6.109375" customWidth="1"/>
    <col min="2825" max="2825" width="11.109375" customWidth="1"/>
    <col min="2826" max="2826" width="12.44140625" customWidth="1"/>
    <col min="2828" max="2828" width="21.33203125" bestFit="1" customWidth="1"/>
    <col min="3070" max="3070" width="20.33203125" customWidth="1"/>
    <col min="3071" max="3071" width="12.5546875" customWidth="1"/>
    <col min="3072" max="3072" width="5.33203125" customWidth="1"/>
    <col min="3073" max="3074" width="13.88671875" customWidth="1"/>
    <col min="3075" max="3075" width="12.6640625" customWidth="1"/>
    <col min="3076" max="3076" width="13.88671875" customWidth="1"/>
    <col min="3077" max="3077" width="12.33203125" customWidth="1"/>
    <col min="3078" max="3078" width="6.109375" customWidth="1"/>
    <col min="3081" max="3081" width="11.109375" customWidth="1"/>
    <col min="3082" max="3082" width="12.44140625" customWidth="1"/>
    <col min="3084" max="3084" width="21.33203125" bestFit="1" customWidth="1"/>
    <col min="3326" max="3326" width="20.33203125" customWidth="1"/>
    <col min="3327" max="3327" width="12.5546875" customWidth="1"/>
    <col min="3328" max="3328" width="5.33203125" customWidth="1"/>
    <col min="3329" max="3330" width="13.88671875" customWidth="1"/>
    <col min="3331" max="3331" width="12.6640625" customWidth="1"/>
    <col min="3332" max="3332" width="13.88671875" customWidth="1"/>
    <col min="3333" max="3333" width="12.33203125" customWidth="1"/>
    <col min="3334" max="3334" width="6.109375" customWidth="1"/>
    <col min="3337" max="3337" width="11.109375" customWidth="1"/>
    <col min="3338" max="3338" width="12.44140625" customWidth="1"/>
    <col min="3340" max="3340" width="21.33203125" bestFit="1" customWidth="1"/>
    <col min="3582" max="3582" width="20.33203125" customWidth="1"/>
    <col min="3583" max="3583" width="12.5546875" customWidth="1"/>
    <col min="3584" max="3584" width="5.33203125" customWidth="1"/>
    <col min="3585" max="3586" width="13.88671875" customWidth="1"/>
    <col min="3587" max="3587" width="12.6640625" customWidth="1"/>
    <col min="3588" max="3588" width="13.88671875" customWidth="1"/>
    <col min="3589" max="3589" width="12.33203125" customWidth="1"/>
    <col min="3590" max="3590" width="6.109375" customWidth="1"/>
    <col min="3593" max="3593" width="11.109375" customWidth="1"/>
    <col min="3594" max="3594" width="12.44140625" customWidth="1"/>
    <col min="3596" max="3596" width="21.33203125" bestFit="1" customWidth="1"/>
    <col min="3838" max="3838" width="20.33203125" customWidth="1"/>
    <col min="3839" max="3839" width="12.5546875" customWidth="1"/>
    <col min="3840" max="3840" width="5.33203125" customWidth="1"/>
    <col min="3841" max="3842" width="13.88671875" customWidth="1"/>
    <col min="3843" max="3843" width="12.6640625" customWidth="1"/>
    <col min="3844" max="3844" width="13.88671875" customWidth="1"/>
    <col min="3845" max="3845" width="12.33203125" customWidth="1"/>
    <col min="3846" max="3846" width="6.109375" customWidth="1"/>
    <col min="3849" max="3849" width="11.109375" customWidth="1"/>
    <col min="3850" max="3850" width="12.44140625" customWidth="1"/>
    <col min="3852" max="3852" width="21.33203125" bestFit="1" customWidth="1"/>
    <col min="4094" max="4094" width="20.33203125" customWidth="1"/>
    <col min="4095" max="4095" width="12.5546875" customWidth="1"/>
    <col min="4096" max="4096" width="5.33203125" customWidth="1"/>
    <col min="4097" max="4098" width="13.88671875" customWidth="1"/>
    <col min="4099" max="4099" width="12.6640625" customWidth="1"/>
    <col min="4100" max="4100" width="13.88671875" customWidth="1"/>
    <col min="4101" max="4101" width="12.33203125" customWidth="1"/>
    <col min="4102" max="4102" width="6.109375" customWidth="1"/>
    <col min="4105" max="4105" width="11.109375" customWidth="1"/>
    <col min="4106" max="4106" width="12.44140625" customWidth="1"/>
    <col min="4108" max="4108" width="21.33203125" bestFit="1" customWidth="1"/>
    <col min="4350" max="4350" width="20.33203125" customWidth="1"/>
    <col min="4351" max="4351" width="12.5546875" customWidth="1"/>
    <col min="4352" max="4352" width="5.33203125" customWidth="1"/>
    <col min="4353" max="4354" width="13.88671875" customWidth="1"/>
    <col min="4355" max="4355" width="12.6640625" customWidth="1"/>
    <col min="4356" max="4356" width="13.88671875" customWidth="1"/>
    <col min="4357" max="4357" width="12.33203125" customWidth="1"/>
    <col min="4358" max="4358" width="6.109375" customWidth="1"/>
    <col min="4361" max="4361" width="11.109375" customWidth="1"/>
    <col min="4362" max="4362" width="12.44140625" customWidth="1"/>
    <col min="4364" max="4364" width="21.33203125" bestFit="1" customWidth="1"/>
    <col min="4606" max="4606" width="20.33203125" customWidth="1"/>
    <col min="4607" max="4607" width="12.5546875" customWidth="1"/>
    <col min="4608" max="4608" width="5.33203125" customWidth="1"/>
    <col min="4609" max="4610" width="13.88671875" customWidth="1"/>
    <col min="4611" max="4611" width="12.6640625" customWidth="1"/>
    <col min="4612" max="4612" width="13.88671875" customWidth="1"/>
    <col min="4613" max="4613" width="12.33203125" customWidth="1"/>
    <col min="4614" max="4614" width="6.109375" customWidth="1"/>
    <col min="4617" max="4617" width="11.109375" customWidth="1"/>
    <col min="4618" max="4618" width="12.44140625" customWidth="1"/>
    <col min="4620" max="4620" width="21.33203125" bestFit="1" customWidth="1"/>
    <col min="4862" max="4862" width="20.33203125" customWidth="1"/>
    <col min="4863" max="4863" width="12.5546875" customWidth="1"/>
    <col min="4864" max="4864" width="5.33203125" customWidth="1"/>
    <col min="4865" max="4866" width="13.88671875" customWidth="1"/>
    <col min="4867" max="4867" width="12.6640625" customWidth="1"/>
    <col min="4868" max="4868" width="13.88671875" customWidth="1"/>
    <col min="4869" max="4869" width="12.33203125" customWidth="1"/>
    <col min="4870" max="4870" width="6.109375" customWidth="1"/>
    <col min="4873" max="4873" width="11.109375" customWidth="1"/>
    <col min="4874" max="4874" width="12.44140625" customWidth="1"/>
    <col min="4876" max="4876" width="21.33203125" bestFit="1" customWidth="1"/>
    <col min="5118" max="5118" width="20.33203125" customWidth="1"/>
    <col min="5119" max="5119" width="12.5546875" customWidth="1"/>
    <col min="5120" max="5120" width="5.33203125" customWidth="1"/>
    <col min="5121" max="5122" width="13.88671875" customWidth="1"/>
    <col min="5123" max="5123" width="12.6640625" customWidth="1"/>
    <col min="5124" max="5124" width="13.88671875" customWidth="1"/>
    <col min="5125" max="5125" width="12.33203125" customWidth="1"/>
    <col min="5126" max="5126" width="6.109375" customWidth="1"/>
    <col min="5129" max="5129" width="11.109375" customWidth="1"/>
    <col min="5130" max="5130" width="12.44140625" customWidth="1"/>
    <col min="5132" max="5132" width="21.33203125" bestFit="1" customWidth="1"/>
    <col min="5374" max="5374" width="20.33203125" customWidth="1"/>
    <col min="5375" max="5375" width="12.5546875" customWidth="1"/>
    <col min="5376" max="5376" width="5.33203125" customWidth="1"/>
    <col min="5377" max="5378" width="13.88671875" customWidth="1"/>
    <col min="5379" max="5379" width="12.6640625" customWidth="1"/>
    <col min="5380" max="5380" width="13.88671875" customWidth="1"/>
    <col min="5381" max="5381" width="12.33203125" customWidth="1"/>
    <col min="5382" max="5382" width="6.109375" customWidth="1"/>
    <col min="5385" max="5385" width="11.109375" customWidth="1"/>
    <col min="5386" max="5386" width="12.44140625" customWidth="1"/>
    <col min="5388" max="5388" width="21.33203125" bestFit="1" customWidth="1"/>
    <col min="5630" max="5630" width="20.33203125" customWidth="1"/>
    <col min="5631" max="5631" width="12.5546875" customWidth="1"/>
    <col min="5632" max="5632" width="5.33203125" customWidth="1"/>
    <col min="5633" max="5634" width="13.88671875" customWidth="1"/>
    <col min="5635" max="5635" width="12.6640625" customWidth="1"/>
    <col min="5636" max="5636" width="13.88671875" customWidth="1"/>
    <col min="5637" max="5637" width="12.33203125" customWidth="1"/>
    <col min="5638" max="5638" width="6.109375" customWidth="1"/>
    <col min="5641" max="5641" width="11.109375" customWidth="1"/>
    <col min="5642" max="5642" width="12.44140625" customWidth="1"/>
    <col min="5644" max="5644" width="21.33203125" bestFit="1" customWidth="1"/>
    <col min="5886" max="5886" width="20.33203125" customWidth="1"/>
    <col min="5887" max="5887" width="12.5546875" customWidth="1"/>
    <col min="5888" max="5888" width="5.33203125" customWidth="1"/>
    <col min="5889" max="5890" width="13.88671875" customWidth="1"/>
    <col min="5891" max="5891" width="12.6640625" customWidth="1"/>
    <col min="5892" max="5892" width="13.88671875" customWidth="1"/>
    <col min="5893" max="5893" width="12.33203125" customWidth="1"/>
    <col min="5894" max="5894" width="6.109375" customWidth="1"/>
    <col min="5897" max="5897" width="11.109375" customWidth="1"/>
    <col min="5898" max="5898" width="12.44140625" customWidth="1"/>
    <col min="5900" max="5900" width="21.33203125" bestFit="1" customWidth="1"/>
    <col min="6142" max="6142" width="20.33203125" customWidth="1"/>
    <col min="6143" max="6143" width="12.5546875" customWidth="1"/>
    <col min="6144" max="6144" width="5.33203125" customWidth="1"/>
    <col min="6145" max="6146" width="13.88671875" customWidth="1"/>
    <col min="6147" max="6147" width="12.6640625" customWidth="1"/>
    <col min="6148" max="6148" width="13.88671875" customWidth="1"/>
    <col min="6149" max="6149" width="12.33203125" customWidth="1"/>
    <col min="6150" max="6150" width="6.109375" customWidth="1"/>
    <col min="6153" max="6153" width="11.109375" customWidth="1"/>
    <col min="6154" max="6154" width="12.44140625" customWidth="1"/>
    <col min="6156" max="6156" width="21.33203125" bestFit="1" customWidth="1"/>
    <col min="6398" max="6398" width="20.33203125" customWidth="1"/>
    <col min="6399" max="6399" width="12.5546875" customWidth="1"/>
    <col min="6400" max="6400" width="5.33203125" customWidth="1"/>
    <col min="6401" max="6402" width="13.88671875" customWidth="1"/>
    <col min="6403" max="6403" width="12.6640625" customWidth="1"/>
    <col min="6404" max="6404" width="13.88671875" customWidth="1"/>
    <col min="6405" max="6405" width="12.33203125" customWidth="1"/>
    <col min="6406" max="6406" width="6.109375" customWidth="1"/>
    <col min="6409" max="6409" width="11.109375" customWidth="1"/>
    <col min="6410" max="6410" width="12.44140625" customWidth="1"/>
    <col min="6412" max="6412" width="21.33203125" bestFit="1" customWidth="1"/>
    <col min="6654" max="6654" width="20.33203125" customWidth="1"/>
    <col min="6655" max="6655" width="12.5546875" customWidth="1"/>
    <col min="6656" max="6656" width="5.33203125" customWidth="1"/>
    <col min="6657" max="6658" width="13.88671875" customWidth="1"/>
    <col min="6659" max="6659" width="12.6640625" customWidth="1"/>
    <col min="6660" max="6660" width="13.88671875" customWidth="1"/>
    <col min="6661" max="6661" width="12.33203125" customWidth="1"/>
    <col min="6662" max="6662" width="6.109375" customWidth="1"/>
    <col min="6665" max="6665" width="11.109375" customWidth="1"/>
    <col min="6666" max="6666" width="12.44140625" customWidth="1"/>
    <col min="6668" max="6668" width="21.33203125" bestFit="1" customWidth="1"/>
    <col min="6910" max="6910" width="20.33203125" customWidth="1"/>
    <col min="6911" max="6911" width="12.5546875" customWidth="1"/>
    <col min="6912" max="6912" width="5.33203125" customWidth="1"/>
    <col min="6913" max="6914" width="13.88671875" customWidth="1"/>
    <col min="6915" max="6915" width="12.6640625" customWidth="1"/>
    <col min="6916" max="6916" width="13.88671875" customWidth="1"/>
    <col min="6917" max="6917" width="12.33203125" customWidth="1"/>
    <col min="6918" max="6918" width="6.109375" customWidth="1"/>
    <col min="6921" max="6921" width="11.109375" customWidth="1"/>
    <col min="6922" max="6922" width="12.44140625" customWidth="1"/>
    <col min="6924" max="6924" width="21.33203125" bestFit="1" customWidth="1"/>
    <col min="7166" max="7166" width="20.33203125" customWidth="1"/>
    <col min="7167" max="7167" width="12.5546875" customWidth="1"/>
    <col min="7168" max="7168" width="5.33203125" customWidth="1"/>
    <col min="7169" max="7170" width="13.88671875" customWidth="1"/>
    <col min="7171" max="7171" width="12.6640625" customWidth="1"/>
    <col min="7172" max="7172" width="13.88671875" customWidth="1"/>
    <col min="7173" max="7173" width="12.33203125" customWidth="1"/>
    <col min="7174" max="7174" width="6.109375" customWidth="1"/>
    <col min="7177" max="7177" width="11.109375" customWidth="1"/>
    <col min="7178" max="7178" width="12.44140625" customWidth="1"/>
    <col min="7180" max="7180" width="21.33203125" bestFit="1" customWidth="1"/>
    <col min="7422" max="7422" width="20.33203125" customWidth="1"/>
    <col min="7423" max="7423" width="12.5546875" customWidth="1"/>
    <col min="7424" max="7424" width="5.33203125" customWidth="1"/>
    <col min="7425" max="7426" width="13.88671875" customWidth="1"/>
    <col min="7427" max="7427" width="12.6640625" customWidth="1"/>
    <col min="7428" max="7428" width="13.88671875" customWidth="1"/>
    <col min="7429" max="7429" width="12.33203125" customWidth="1"/>
    <col min="7430" max="7430" width="6.109375" customWidth="1"/>
    <col min="7433" max="7433" width="11.109375" customWidth="1"/>
    <col min="7434" max="7434" width="12.44140625" customWidth="1"/>
    <col min="7436" max="7436" width="21.33203125" bestFit="1" customWidth="1"/>
    <col min="7678" max="7678" width="20.33203125" customWidth="1"/>
    <col min="7679" max="7679" width="12.5546875" customWidth="1"/>
    <col min="7680" max="7680" width="5.33203125" customWidth="1"/>
    <col min="7681" max="7682" width="13.88671875" customWidth="1"/>
    <col min="7683" max="7683" width="12.6640625" customWidth="1"/>
    <col min="7684" max="7684" width="13.88671875" customWidth="1"/>
    <col min="7685" max="7685" width="12.33203125" customWidth="1"/>
    <col min="7686" max="7686" width="6.109375" customWidth="1"/>
    <col min="7689" max="7689" width="11.109375" customWidth="1"/>
    <col min="7690" max="7690" width="12.44140625" customWidth="1"/>
    <col min="7692" max="7692" width="21.33203125" bestFit="1" customWidth="1"/>
    <col min="7934" max="7934" width="20.33203125" customWidth="1"/>
    <col min="7935" max="7935" width="12.5546875" customWidth="1"/>
    <col min="7936" max="7936" width="5.33203125" customWidth="1"/>
    <col min="7937" max="7938" width="13.88671875" customWidth="1"/>
    <col min="7939" max="7939" width="12.6640625" customWidth="1"/>
    <col min="7940" max="7940" width="13.88671875" customWidth="1"/>
    <col min="7941" max="7941" width="12.33203125" customWidth="1"/>
    <col min="7942" max="7942" width="6.109375" customWidth="1"/>
    <col min="7945" max="7945" width="11.109375" customWidth="1"/>
    <col min="7946" max="7946" width="12.44140625" customWidth="1"/>
    <col min="7948" max="7948" width="21.33203125" bestFit="1" customWidth="1"/>
    <col min="8190" max="8190" width="20.33203125" customWidth="1"/>
    <col min="8191" max="8191" width="12.5546875" customWidth="1"/>
    <col min="8192" max="8192" width="5.33203125" customWidth="1"/>
    <col min="8193" max="8194" width="13.88671875" customWidth="1"/>
    <col min="8195" max="8195" width="12.6640625" customWidth="1"/>
    <col min="8196" max="8196" width="13.88671875" customWidth="1"/>
    <col min="8197" max="8197" width="12.33203125" customWidth="1"/>
    <col min="8198" max="8198" width="6.109375" customWidth="1"/>
    <col min="8201" max="8201" width="11.109375" customWidth="1"/>
    <col min="8202" max="8202" width="12.44140625" customWidth="1"/>
    <col min="8204" max="8204" width="21.33203125" bestFit="1" customWidth="1"/>
    <col min="8446" max="8446" width="20.33203125" customWidth="1"/>
    <col min="8447" max="8447" width="12.5546875" customWidth="1"/>
    <col min="8448" max="8448" width="5.33203125" customWidth="1"/>
    <col min="8449" max="8450" width="13.88671875" customWidth="1"/>
    <col min="8451" max="8451" width="12.6640625" customWidth="1"/>
    <col min="8452" max="8452" width="13.88671875" customWidth="1"/>
    <col min="8453" max="8453" width="12.33203125" customWidth="1"/>
    <col min="8454" max="8454" width="6.109375" customWidth="1"/>
    <col min="8457" max="8457" width="11.109375" customWidth="1"/>
    <col min="8458" max="8458" width="12.44140625" customWidth="1"/>
    <col min="8460" max="8460" width="21.33203125" bestFit="1" customWidth="1"/>
    <col min="8702" max="8702" width="20.33203125" customWidth="1"/>
    <col min="8703" max="8703" width="12.5546875" customWidth="1"/>
    <col min="8704" max="8704" width="5.33203125" customWidth="1"/>
    <col min="8705" max="8706" width="13.88671875" customWidth="1"/>
    <col min="8707" max="8707" width="12.6640625" customWidth="1"/>
    <col min="8708" max="8708" width="13.88671875" customWidth="1"/>
    <col min="8709" max="8709" width="12.33203125" customWidth="1"/>
    <col min="8710" max="8710" width="6.109375" customWidth="1"/>
    <col min="8713" max="8713" width="11.109375" customWidth="1"/>
    <col min="8714" max="8714" width="12.44140625" customWidth="1"/>
    <col min="8716" max="8716" width="21.33203125" bestFit="1" customWidth="1"/>
    <col min="8958" max="8958" width="20.33203125" customWidth="1"/>
    <col min="8959" max="8959" width="12.5546875" customWidth="1"/>
    <col min="8960" max="8960" width="5.33203125" customWidth="1"/>
    <col min="8961" max="8962" width="13.88671875" customWidth="1"/>
    <col min="8963" max="8963" width="12.6640625" customWidth="1"/>
    <col min="8964" max="8964" width="13.88671875" customWidth="1"/>
    <col min="8965" max="8965" width="12.33203125" customWidth="1"/>
    <col min="8966" max="8966" width="6.109375" customWidth="1"/>
    <col min="8969" max="8969" width="11.109375" customWidth="1"/>
    <col min="8970" max="8970" width="12.44140625" customWidth="1"/>
    <col min="8972" max="8972" width="21.33203125" bestFit="1" customWidth="1"/>
    <col min="9214" max="9214" width="20.33203125" customWidth="1"/>
    <col min="9215" max="9215" width="12.5546875" customWidth="1"/>
    <col min="9216" max="9216" width="5.33203125" customWidth="1"/>
    <col min="9217" max="9218" width="13.88671875" customWidth="1"/>
    <col min="9219" max="9219" width="12.6640625" customWidth="1"/>
    <col min="9220" max="9220" width="13.88671875" customWidth="1"/>
    <col min="9221" max="9221" width="12.33203125" customWidth="1"/>
    <col min="9222" max="9222" width="6.109375" customWidth="1"/>
    <col min="9225" max="9225" width="11.109375" customWidth="1"/>
    <col min="9226" max="9226" width="12.44140625" customWidth="1"/>
    <col min="9228" max="9228" width="21.33203125" bestFit="1" customWidth="1"/>
    <col min="9470" max="9470" width="20.33203125" customWidth="1"/>
    <col min="9471" max="9471" width="12.5546875" customWidth="1"/>
    <col min="9472" max="9472" width="5.33203125" customWidth="1"/>
    <col min="9473" max="9474" width="13.88671875" customWidth="1"/>
    <col min="9475" max="9475" width="12.6640625" customWidth="1"/>
    <col min="9476" max="9476" width="13.88671875" customWidth="1"/>
    <col min="9477" max="9477" width="12.33203125" customWidth="1"/>
    <col min="9478" max="9478" width="6.109375" customWidth="1"/>
    <col min="9481" max="9481" width="11.109375" customWidth="1"/>
    <col min="9482" max="9482" width="12.44140625" customWidth="1"/>
    <col min="9484" max="9484" width="21.33203125" bestFit="1" customWidth="1"/>
    <col min="9726" max="9726" width="20.33203125" customWidth="1"/>
    <col min="9727" max="9727" width="12.5546875" customWidth="1"/>
    <col min="9728" max="9728" width="5.33203125" customWidth="1"/>
    <col min="9729" max="9730" width="13.88671875" customWidth="1"/>
    <col min="9731" max="9731" width="12.6640625" customWidth="1"/>
    <col min="9732" max="9732" width="13.88671875" customWidth="1"/>
    <col min="9733" max="9733" width="12.33203125" customWidth="1"/>
    <col min="9734" max="9734" width="6.109375" customWidth="1"/>
    <col min="9737" max="9737" width="11.109375" customWidth="1"/>
    <col min="9738" max="9738" width="12.44140625" customWidth="1"/>
    <col min="9740" max="9740" width="21.33203125" bestFit="1" customWidth="1"/>
    <col min="9982" max="9982" width="20.33203125" customWidth="1"/>
    <col min="9983" max="9983" width="12.5546875" customWidth="1"/>
    <col min="9984" max="9984" width="5.33203125" customWidth="1"/>
    <col min="9985" max="9986" width="13.88671875" customWidth="1"/>
    <col min="9987" max="9987" width="12.6640625" customWidth="1"/>
    <col min="9988" max="9988" width="13.88671875" customWidth="1"/>
    <col min="9989" max="9989" width="12.33203125" customWidth="1"/>
    <col min="9990" max="9990" width="6.109375" customWidth="1"/>
    <col min="9993" max="9993" width="11.109375" customWidth="1"/>
    <col min="9994" max="9994" width="12.44140625" customWidth="1"/>
    <col min="9996" max="9996" width="21.33203125" bestFit="1" customWidth="1"/>
    <col min="10238" max="10238" width="20.33203125" customWidth="1"/>
    <col min="10239" max="10239" width="12.5546875" customWidth="1"/>
    <col min="10240" max="10240" width="5.33203125" customWidth="1"/>
    <col min="10241" max="10242" width="13.88671875" customWidth="1"/>
    <col min="10243" max="10243" width="12.6640625" customWidth="1"/>
    <col min="10244" max="10244" width="13.88671875" customWidth="1"/>
    <col min="10245" max="10245" width="12.33203125" customWidth="1"/>
    <col min="10246" max="10246" width="6.109375" customWidth="1"/>
    <col min="10249" max="10249" width="11.109375" customWidth="1"/>
    <col min="10250" max="10250" width="12.44140625" customWidth="1"/>
    <col min="10252" max="10252" width="21.33203125" bestFit="1" customWidth="1"/>
    <col min="10494" max="10494" width="20.33203125" customWidth="1"/>
    <col min="10495" max="10495" width="12.5546875" customWidth="1"/>
    <col min="10496" max="10496" width="5.33203125" customWidth="1"/>
    <col min="10497" max="10498" width="13.88671875" customWidth="1"/>
    <col min="10499" max="10499" width="12.6640625" customWidth="1"/>
    <col min="10500" max="10500" width="13.88671875" customWidth="1"/>
    <col min="10501" max="10501" width="12.33203125" customWidth="1"/>
    <col min="10502" max="10502" width="6.109375" customWidth="1"/>
    <col min="10505" max="10505" width="11.109375" customWidth="1"/>
    <col min="10506" max="10506" width="12.44140625" customWidth="1"/>
    <col min="10508" max="10508" width="21.33203125" bestFit="1" customWidth="1"/>
    <col min="10750" max="10750" width="20.33203125" customWidth="1"/>
    <col min="10751" max="10751" width="12.5546875" customWidth="1"/>
    <col min="10752" max="10752" width="5.33203125" customWidth="1"/>
    <col min="10753" max="10754" width="13.88671875" customWidth="1"/>
    <col min="10755" max="10755" width="12.6640625" customWidth="1"/>
    <col min="10756" max="10756" width="13.88671875" customWidth="1"/>
    <col min="10757" max="10757" width="12.33203125" customWidth="1"/>
    <col min="10758" max="10758" width="6.109375" customWidth="1"/>
    <col min="10761" max="10761" width="11.109375" customWidth="1"/>
    <col min="10762" max="10762" width="12.44140625" customWidth="1"/>
    <col min="10764" max="10764" width="21.33203125" bestFit="1" customWidth="1"/>
    <col min="11006" max="11006" width="20.33203125" customWidth="1"/>
    <col min="11007" max="11007" width="12.5546875" customWidth="1"/>
    <col min="11008" max="11008" width="5.33203125" customWidth="1"/>
    <col min="11009" max="11010" width="13.88671875" customWidth="1"/>
    <col min="11011" max="11011" width="12.6640625" customWidth="1"/>
    <col min="11012" max="11012" width="13.88671875" customWidth="1"/>
    <col min="11013" max="11013" width="12.33203125" customWidth="1"/>
    <col min="11014" max="11014" width="6.109375" customWidth="1"/>
    <col min="11017" max="11017" width="11.109375" customWidth="1"/>
    <col min="11018" max="11018" width="12.44140625" customWidth="1"/>
    <col min="11020" max="11020" width="21.33203125" bestFit="1" customWidth="1"/>
    <col min="11262" max="11262" width="20.33203125" customWidth="1"/>
    <col min="11263" max="11263" width="12.5546875" customWidth="1"/>
    <col min="11264" max="11264" width="5.33203125" customWidth="1"/>
    <col min="11265" max="11266" width="13.88671875" customWidth="1"/>
    <col min="11267" max="11267" width="12.6640625" customWidth="1"/>
    <col min="11268" max="11268" width="13.88671875" customWidth="1"/>
    <col min="11269" max="11269" width="12.33203125" customWidth="1"/>
    <col min="11270" max="11270" width="6.109375" customWidth="1"/>
    <col min="11273" max="11273" width="11.109375" customWidth="1"/>
    <col min="11274" max="11274" width="12.44140625" customWidth="1"/>
    <col min="11276" max="11276" width="21.33203125" bestFit="1" customWidth="1"/>
    <col min="11518" max="11518" width="20.33203125" customWidth="1"/>
    <col min="11519" max="11519" width="12.5546875" customWidth="1"/>
    <col min="11520" max="11520" width="5.33203125" customWidth="1"/>
    <col min="11521" max="11522" width="13.88671875" customWidth="1"/>
    <col min="11523" max="11523" width="12.6640625" customWidth="1"/>
    <col min="11524" max="11524" width="13.88671875" customWidth="1"/>
    <col min="11525" max="11525" width="12.33203125" customWidth="1"/>
    <col min="11526" max="11526" width="6.109375" customWidth="1"/>
    <col min="11529" max="11529" width="11.109375" customWidth="1"/>
    <col min="11530" max="11530" width="12.44140625" customWidth="1"/>
    <col min="11532" max="11532" width="21.33203125" bestFit="1" customWidth="1"/>
    <col min="11774" max="11774" width="20.33203125" customWidth="1"/>
    <col min="11775" max="11775" width="12.5546875" customWidth="1"/>
    <col min="11776" max="11776" width="5.33203125" customWidth="1"/>
    <col min="11777" max="11778" width="13.88671875" customWidth="1"/>
    <col min="11779" max="11779" width="12.6640625" customWidth="1"/>
    <col min="11780" max="11780" width="13.88671875" customWidth="1"/>
    <col min="11781" max="11781" width="12.33203125" customWidth="1"/>
    <col min="11782" max="11782" width="6.109375" customWidth="1"/>
    <col min="11785" max="11785" width="11.109375" customWidth="1"/>
    <col min="11786" max="11786" width="12.44140625" customWidth="1"/>
    <col min="11788" max="11788" width="21.33203125" bestFit="1" customWidth="1"/>
    <col min="12030" max="12030" width="20.33203125" customWidth="1"/>
    <col min="12031" max="12031" width="12.5546875" customWidth="1"/>
    <col min="12032" max="12032" width="5.33203125" customWidth="1"/>
    <col min="12033" max="12034" width="13.88671875" customWidth="1"/>
    <col min="12035" max="12035" width="12.6640625" customWidth="1"/>
    <col min="12036" max="12036" width="13.88671875" customWidth="1"/>
    <col min="12037" max="12037" width="12.33203125" customWidth="1"/>
    <col min="12038" max="12038" width="6.109375" customWidth="1"/>
    <col min="12041" max="12041" width="11.109375" customWidth="1"/>
    <col min="12042" max="12042" width="12.44140625" customWidth="1"/>
    <col min="12044" max="12044" width="21.33203125" bestFit="1" customWidth="1"/>
    <col min="12286" max="12286" width="20.33203125" customWidth="1"/>
    <col min="12287" max="12287" width="12.5546875" customWidth="1"/>
    <col min="12288" max="12288" width="5.33203125" customWidth="1"/>
    <col min="12289" max="12290" width="13.88671875" customWidth="1"/>
    <col min="12291" max="12291" width="12.6640625" customWidth="1"/>
    <col min="12292" max="12292" width="13.88671875" customWidth="1"/>
    <col min="12293" max="12293" width="12.33203125" customWidth="1"/>
    <col min="12294" max="12294" width="6.109375" customWidth="1"/>
    <col min="12297" max="12297" width="11.109375" customWidth="1"/>
    <col min="12298" max="12298" width="12.44140625" customWidth="1"/>
    <col min="12300" max="12300" width="21.33203125" bestFit="1" customWidth="1"/>
    <col min="12542" max="12542" width="20.33203125" customWidth="1"/>
    <col min="12543" max="12543" width="12.5546875" customWidth="1"/>
    <col min="12544" max="12544" width="5.33203125" customWidth="1"/>
    <col min="12545" max="12546" width="13.88671875" customWidth="1"/>
    <col min="12547" max="12547" width="12.6640625" customWidth="1"/>
    <col min="12548" max="12548" width="13.88671875" customWidth="1"/>
    <col min="12549" max="12549" width="12.33203125" customWidth="1"/>
    <col min="12550" max="12550" width="6.109375" customWidth="1"/>
    <col min="12553" max="12553" width="11.109375" customWidth="1"/>
    <col min="12554" max="12554" width="12.44140625" customWidth="1"/>
    <col min="12556" max="12556" width="21.33203125" bestFit="1" customWidth="1"/>
    <col min="12798" max="12798" width="20.33203125" customWidth="1"/>
    <col min="12799" max="12799" width="12.5546875" customWidth="1"/>
    <col min="12800" max="12800" width="5.33203125" customWidth="1"/>
    <col min="12801" max="12802" width="13.88671875" customWidth="1"/>
    <col min="12803" max="12803" width="12.6640625" customWidth="1"/>
    <col min="12804" max="12804" width="13.88671875" customWidth="1"/>
    <col min="12805" max="12805" width="12.33203125" customWidth="1"/>
    <col min="12806" max="12806" width="6.109375" customWidth="1"/>
    <col min="12809" max="12809" width="11.109375" customWidth="1"/>
    <col min="12810" max="12810" width="12.44140625" customWidth="1"/>
    <col min="12812" max="12812" width="21.33203125" bestFit="1" customWidth="1"/>
    <col min="13054" max="13054" width="20.33203125" customWidth="1"/>
    <col min="13055" max="13055" width="12.5546875" customWidth="1"/>
    <col min="13056" max="13056" width="5.33203125" customWidth="1"/>
    <col min="13057" max="13058" width="13.88671875" customWidth="1"/>
    <col min="13059" max="13059" width="12.6640625" customWidth="1"/>
    <col min="13060" max="13060" width="13.88671875" customWidth="1"/>
    <col min="13061" max="13061" width="12.33203125" customWidth="1"/>
    <col min="13062" max="13062" width="6.109375" customWidth="1"/>
    <col min="13065" max="13065" width="11.109375" customWidth="1"/>
    <col min="13066" max="13066" width="12.44140625" customWidth="1"/>
    <col min="13068" max="13068" width="21.33203125" bestFit="1" customWidth="1"/>
    <col min="13310" max="13310" width="20.33203125" customWidth="1"/>
    <col min="13311" max="13311" width="12.5546875" customWidth="1"/>
    <col min="13312" max="13312" width="5.33203125" customWidth="1"/>
    <col min="13313" max="13314" width="13.88671875" customWidth="1"/>
    <col min="13315" max="13315" width="12.6640625" customWidth="1"/>
    <col min="13316" max="13316" width="13.88671875" customWidth="1"/>
    <col min="13317" max="13317" width="12.33203125" customWidth="1"/>
    <col min="13318" max="13318" width="6.109375" customWidth="1"/>
    <col min="13321" max="13321" width="11.109375" customWidth="1"/>
    <col min="13322" max="13322" width="12.44140625" customWidth="1"/>
    <col min="13324" max="13324" width="21.33203125" bestFit="1" customWidth="1"/>
    <col min="13566" max="13566" width="20.33203125" customWidth="1"/>
    <col min="13567" max="13567" width="12.5546875" customWidth="1"/>
    <col min="13568" max="13568" width="5.33203125" customWidth="1"/>
    <col min="13569" max="13570" width="13.88671875" customWidth="1"/>
    <col min="13571" max="13571" width="12.6640625" customWidth="1"/>
    <col min="13572" max="13572" width="13.88671875" customWidth="1"/>
    <col min="13573" max="13573" width="12.33203125" customWidth="1"/>
    <col min="13574" max="13574" width="6.109375" customWidth="1"/>
    <col min="13577" max="13577" width="11.109375" customWidth="1"/>
    <col min="13578" max="13578" width="12.44140625" customWidth="1"/>
    <col min="13580" max="13580" width="21.33203125" bestFit="1" customWidth="1"/>
    <col min="13822" max="13822" width="20.33203125" customWidth="1"/>
    <col min="13823" max="13823" width="12.5546875" customWidth="1"/>
    <col min="13824" max="13824" width="5.33203125" customWidth="1"/>
    <col min="13825" max="13826" width="13.88671875" customWidth="1"/>
    <col min="13827" max="13827" width="12.6640625" customWidth="1"/>
    <col min="13828" max="13828" width="13.88671875" customWidth="1"/>
    <col min="13829" max="13829" width="12.33203125" customWidth="1"/>
    <col min="13830" max="13830" width="6.109375" customWidth="1"/>
    <col min="13833" max="13833" width="11.109375" customWidth="1"/>
    <col min="13834" max="13834" width="12.44140625" customWidth="1"/>
    <col min="13836" max="13836" width="21.33203125" bestFit="1" customWidth="1"/>
    <col min="14078" max="14078" width="20.33203125" customWidth="1"/>
    <col min="14079" max="14079" width="12.5546875" customWidth="1"/>
    <col min="14080" max="14080" width="5.33203125" customWidth="1"/>
    <col min="14081" max="14082" width="13.88671875" customWidth="1"/>
    <col min="14083" max="14083" width="12.6640625" customWidth="1"/>
    <col min="14084" max="14084" width="13.88671875" customWidth="1"/>
    <col min="14085" max="14085" width="12.33203125" customWidth="1"/>
    <col min="14086" max="14086" width="6.109375" customWidth="1"/>
    <col min="14089" max="14089" width="11.109375" customWidth="1"/>
    <col min="14090" max="14090" width="12.44140625" customWidth="1"/>
    <col min="14092" max="14092" width="21.33203125" bestFit="1" customWidth="1"/>
    <col min="14334" max="14334" width="20.33203125" customWidth="1"/>
    <col min="14335" max="14335" width="12.5546875" customWidth="1"/>
    <col min="14336" max="14336" width="5.33203125" customWidth="1"/>
    <col min="14337" max="14338" width="13.88671875" customWidth="1"/>
    <col min="14339" max="14339" width="12.6640625" customWidth="1"/>
    <col min="14340" max="14340" width="13.88671875" customWidth="1"/>
    <col min="14341" max="14341" width="12.33203125" customWidth="1"/>
    <col min="14342" max="14342" width="6.109375" customWidth="1"/>
    <col min="14345" max="14345" width="11.109375" customWidth="1"/>
    <col min="14346" max="14346" width="12.44140625" customWidth="1"/>
    <col min="14348" max="14348" width="21.33203125" bestFit="1" customWidth="1"/>
    <col min="14590" max="14590" width="20.33203125" customWidth="1"/>
    <col min="14591" max="14591" width="12.5546875" customWidth="1"/>
    <col min="14592" max="14592" width="5.33203125" customWidth="1"/>
    <col min="14593" max="14594" width="13.88671875" customWidth="1"/>
    <col min="14595" max="14595" width="12.6640625" customWidth="1"/>
    <col min="14596" max="14596" width="13.88671875" customWidth="1"/>
    <col min="14597" max="14597" width="12.33203125" customWidth="1"/>
    <col min="14598" max="14598" width="6.109375" customWidth="1"/>
    <col min="14601" max="14601" width="11.109375" customWidth="1"/>
    <col min="14602" max="14602" width="12.44140625" customWidth="1"/>
    <col min="14604" max="14604" width="21.33203125" bestFit="1" customWidth="1"/>
    <col min="14846" max="14846" width="20.33203125" customWidth="1"/>
    <col min="14847" max="14847" width="12.5546875" customWidth="1"/>
    <col min="14848" max="14848" width="5.33203125" customWidth="1"/>
    <col min="14849" max="14850" width="13.88671875" customWidth="1"/>
    <col min="14851" max="14851" width="12.6640625" customWidth="1"/>
    <col min="14852" max="14852" width="13.88671875" customWidth="1"/>
    <col min="14853" max="14853" width="12.33203125" customWidth="1"/>
    <col min="14854" max="14854" width="6.109375" customWidth="1"/>
    <col min="14857" max="14857" width="11.109375" customWidth="1"/>
    <col min="14858" max="14858" width="12.44140625" customWidth="1"/>
    <col min="14860" max="14860" width="21.33203125" bestFit="1" customWidth="1"/>
    <col min="15102" max="15102" width="20.33203125" customWidth="1"/>
    <col min="15103" max="15103" width="12.5546875" customWidth="1"/>
    <col min="15104" max="15104" width="5.33203125" customWidth="1"/>
    <col min="15105" max="15106" width="13.88671875" customWidth="1"/>
    <col min="15107" max="15107" width="12.6640625" customWidth="1"/>
    <col min="15108" max="15108" width="13.88671875" customWidth="1"/>
    <col min="15109" max="15109" width="12.33203125" customWidth="1"/>
    <col min="15110" max="15110" width="6.109375" customWidth="1"/>
    <col min="15113" max="15113" width="11.109375" customWidth="1"/>
    <col min="15114" max="15114" width="12.44140625" customWidth="1"/>
    <col min="15116" max="15116" width="21.33203125" bestFit="1" customWidth="1"/>
    <col min="15358" max="15358" width="20.33203125" customWidth="1"/>
    <col min="15359" max="15359" width="12.5546875" customWidth="1"/>
    <col min="15360" max="15360" width="5.33203125" customWidth="1"/>
    <col min="15361" max="15362" width="13.88671875" customWidth="1"/>
    <col min="15363" max="15363" width="12.6640625" customWidth="1"/>
    <col min="15364" max="15364" width="13.88671875" customWidth="1"/>
    <col min="15365" max="15365" width="12.33203125" customWidth="1"/>
    <col min="15366" max="15366" width="6.109375" customWidth="1"/>
    <col min="15369" max="15369" width="11.109375" customWidth="1"/>
    <col min="15370" max="15370" width="12.44140625" customWidth="1"/>
    <col min="15372" max="15372" width="21.33203125" bestFit="1" customWidth="1"/>
    <col min="15614" max="15614" width="20.33203125" customWidth="1"/>
    <col min="15615" max="15615" width="12.5546875" customWidth="1"/>
    <col min="15616" max="15616" width="5.33203125" customWidth="1"/>
    <col min="15617" max="15618" width="13.88671875" customWidth="1"/>
    <col min="15619" max="15619" width="12.6640625" customWidth="1"/>
    <col min="15620" max="15620" width="13.88671875" customWidth="1"/>
    <col min="15621" max="15621" width="12.33203125" customWidth="1"/>
    <col min="15622" max="15622" width="6.109375" customWidth="1"/>
    <col min="15625" max="15625" width="11.109375" customWidth="1"/>
    <col min="15626" max="15626" width="12.44140625" customWidth="1"/>
    <col min="15628" max="15628" width="21.33203125" bestFit="1" customWidth="1"/>
    <col min="15870" max="15870" width="20.33203125" customWidth="1"/>
    <col min="15871" max="15871" width="12.5546875" customWidth="1"/>
    <col min="15872" max="15872" width="5.33203125" customWidth="1"/>
    <col min="15873" max="15874" width="13.88671875" customWidth="1"/>
    <col min="15875" max="15875" width="12.6640625" customWidth="1"/>
    <col min="15876" max="15876" width="13.88671875" customWidth="1"/>
    <col min="15877" max="15877" width="12.33203125" customWidth="1"/>
    <col min="15878" max="15878" width="6.109375" customWidth="1"/>
    <col min="15881" max="15881" width="11.109375" customWidth="1"/>
    <col min="15882" max="15882" width="12.44140625" customWidth="1"/>
    <col min="15884" max="15884" width="21.33203125" bestFit="1" customWidth="1"/>
    <col min="16126" max="16126" width="20.33203125" customWidth="1"/>
    <col min="16127" max="16127" width="12.5546875" customWidth="1"/>
    <col min="16128" max="16128" width="5.33203125" customWidth="1"/>
    <col min="16129" max="16130" width="13.88671875" customWidth="1"/>
    <col min="16131" max="16131" width="12.6640625" customWidth="1"/>
    <col min="16132" max="16132" width="13.88671875" customWidth="1"/>
    <col min="16133" max="16133" width="12.33203125" customWidth="1"/>
    <col min="16134" max="16134" width="6.109375" customWidth="1"/>
    <col min="16137" max="16137" width="11.109375" customWidth="1"/>
    <col min="16138" max="16138" width="12.44140625" customWidth="1"/>
    <col min="16140" max="16140" width="21.33203125" bestFit="1" customWidth="1"/>
  </cols>
  <sheetData>
    <row r="1" spans="1:13" ht="18.899999999999999" customHeight="1" thickBot="1" x14ac:dyDescent="0.3">
      <c r="A1" s="59" t="s">
        <v>298</v>
      </c>
      <c r="B1" s="60"/>
      <c r="C1" s="60"/>
      <c r="D1" s="60"/>
      <c r="E1" s="60"/>
      <c r="F1" s="60"/>
      <c r="G1" s="60"/>
      <c r="H1" s="60"/>
      <c r="I1" s="60"/>
      <c r="J1" s="60"/>
      <c r="K1" s="61"/>
    </row>
    <row r="2" spans="1:13" ht="27.9" customHeight="1" x14ac:dyDescent="0.3">
      <c r="A2" s="62"/>
      <c r="B2" s="64" t="s">
        <v>0</v>
      </c>
      <c r="C2" s="1" t="s">
        <v>1</v>
      </c>
      <c r="D2" s="2" t="s">
        <v>2</v>
      </c>
      <c r="E2" s="2" t="s">
        <v>3</v>
      </c>
      <c r="F2" s="2" t="s">
        <v>4</v>
      </c>
      <c r="G2" s="66" t="s">
        <v>5</v>
      </c>
      <c r="H2" s="68" t="s">
        <v>6</v>
      </c>
      <c r="I2" s="68"/>
      <c r="J2" s="69"/>
      <c r="K2" s="70" t="s">
        <v>7</v>
      </c>
    </row>
    <row r="3" spans="1:13" ht="30.6" customHeight="1" thickBot="1" x14ac:dyDescent="0.35">
      <c r="A3" s="63"/>
      <c r="B3" s="65"/>
      <c r="C3" s="3" t="s">
        <v>8</v>
      </c>
      <c r="D3" s="4" t="s">
        <v>9</v>
      </c>
      <c r="E3" s="4" t="s">
        <v>10</v>
      </c>
      <c r="F3" s="5" t="s">
        <v>10</v>
      </c>
      <c r="G3" s="67"/>
      <c r="H3" s="3" t="s">
        <v>11</v>
      </c>
      <c r="I3" s="3" t="s">
        <v>12</v>
      </c>
      <c r="J3" s="6" t="s">
        <v>13</v>
      </c>
      <c r="K3" s="71"/>
    </row>
    <row r="4" spans="1:13" ht="18.899999999999999" customHeight="1" x14ac:dyDescent="0.3">
      <c r="A4" s="7" t="s">
        <v>14</v>
      </c>
      <c r="B4" s="8">
        <v>69675468.099999994</v>
      </c>
      <c r="C4" s="9">
        <v>30572440.199999999</v>
      </c>
      <c r="D4" s="9">
        <v>15915638.9</v>
      </c>
      <c r="E4" s="9">
        <v>11027211.300000001</v>
      </c>
      <c r="F4" s="9">
        <v>12160177.800000001</v>
      </c>
      <c r="G4" s="9">
        <f>E4+F4</f>
        <v>23187389.100000001</v>
      </c>
      <c r="H4" s="10">
        <f>100*(D4+E4+F4)/B4</f>
        <v>56.121658119150837</v>
      </c>
      <c r="I4" s="10">
        <f>100*G4/B4</f>
        <v>33.27912927218641</v>
      </c>
      <c r="J4" s="10">
        <f>100*F4/B4</f>
        <v>17.452595772370564</v>
      </c>
      <c r="K4" s="11">
        <f>100*D4/B4</f>
        <v>22.842528846964434</v>
      </c>
      <c r="M4" s="12"/>
    </row>
    <row r="5" spans="1:13" ht="18.899999999999999" customHeight="1" x14ac:dyDescent="0.3">
      <c r="A5" s="13" t="s">
        <v>15</v>
      </c>
      <c r="B5" s="14"/>
      <c r="C5" s="15"/>
      <c r="D5" s="16"/>
      <c r="E5" s="16"/>
      <c r="F5" s="17"/>
      <c r="G5" s="17"/>
      <c r="H5" s="18"/>
      <c r="I5" s="18"/>
      <c r="J5" s="18"/>
      <c r="K5" s="19"/>
    </row>
    <row r="6" spans="1:13" ht="18.899999999999999" customHeight="1" x14ac:dyDescent="0.3">
      <c r="A6" s="20" t="s">
        <v>16</v>
      </c>
      <c r="B6" s="21">
        <v>20652597</v>
      </c>
      <c r="C6" s="22">
        <v>8414119.4000000004</v>
      </c>
      <c r="D6" s="22">
        <v>6378367.5999999996</v>
      </c>
      <c r="E6" s="22">
        <v>3839638.5</v>
      </c>
      <c r="F6" s="22">
        <v>2020471.5</v>
      </c>
      <c r="G6" s="22">
        <f>E6+F6</f>
        <v>5860110</v>
      </c>
      <c r="H6" s="23">
        <f t="shared" ref="H6:H18" si="0">100*(D6+E6+F6)/B6</f>
        <v>59.25878280586214</v>
      </c>
      <c r="I6" s="23">
        <f t="shared" ref="I6:I18" si="1">100*G6/B6</f>
        <v>28.37468818086171</v>
      </c>
      <c r="J6" s="23">
        <f t="shared" ref="J6:J18" si="2">100*F6/B6</f>
        <v>9.7831352638121007</v>
      </c>
      <c r="K6" s="24">
        <f t="shared" ref="K6:K18" si="3">100*D6/B6</f>
        <v>30.884094625000429</v>
      </c>
    </row>
    <row r="7" spans="1:13" ht="18.899999999999999" customHeight="1" x14ac:dyDescent="0.3">
      <c r="A7" s="20" t="s">
        <v>17</v>
      </c>
      <c r="B7" s="21">
        <v>9240842.3000000007</v>
      </c>
      <c r="C7" s="22">
        <v>4191874.5</v>
      </c>
      <c r="D7" s="22">
        <v>2197041.5</v>
      </c>
      <c r="E7" s="22">
        <v>1642646.6</v>
      </c>
      <c r="F7" s="22">
        <v>1209279.8</v>
      </c>
      <c r="G7" s="22">
        <f t="shared" ref="G7:G30" si="4">E7+F7</f>
        <v>2851926.4000000004</v>
      </c>
      <c r="H7" s="23">
        <f t="shared" si="0"/>
        <v>54.637529091909727</v>
      </c>
      <c r="I7" s="23">
        <f t="shared" si="1"/>
        <v>30.862190993130575</v>
      </c>
      <c r="J7" s="23">
        <f t="shared" si="2"/>
        <v>13.086250806379413</v>
      </c>
      <c r="K7" s="24">
        <f t="shared" si="3"/>
        <v>23.775338098779155</v>
      </c>
    </row>
    <row r="8" spans="1:13" ht="18.899999999999999" customHeight="1" x14ac:dyDescent="0.3">
      <c r="A8" s="20" t="s">
        <v>18</v>
      </c>
      <c r="B8" s="21">
        <v>326024.8</v>
      </c>
      <c r="C8" s="22">
        <v>162473.79999999999</v>
      </c>
      <c r="D8" s="22">
        <v>82671.47</v>
      </c>
      <c r="E8" s="22">
        <v>49129.16</v>
      </c>
      <c r="F8" s="22">
        <v>31750.392</v>
      </c>
      <c r="G8" s="22">
        <f t="shared" si="4"/>
        <v>80879.551999999996</v>
      </c>
      <c r="H8" s="23">
        <f t="shared" si="0"/>
        <v>50.165208904353285</v>
      </c>
      <c r="I8" s="23">
        <f t="shared" si="1"/>
        <v>24.807791309127403</v>
      </c>
      <c r="J8" s="23">
        <f t="shared" si="2"/>
        <v>9.7386431952415897</v>
      </c>
      <c r="K8" s="24">
        <f t="shared" si="3"/>
        <v>25.357417595225886</v>
      </c>
    </row>
    <row r="9" spans="1:13" ht="18.899999999999999" customHeight="1" x14ac:dyDescent="0.3">
      <c r="A9" s="20" t="s">
        <v>19</v>
      </c>
      <c r="B9" s="21">
        <v>233534.8</v>
      </c>
      <c r="C9" s="22">
        <v>96992.73</v>
      </c>
      <c r="D9" s="22">
        <v>66592.13</v>
      </c>
      <c r="E9" s="22">
        <v>46597.62</v>
      </c>
      <c r="F9" s="22">
        <v>23352.37</v>
      </c>
      <c r="G9" s="22">
        <f t="shared" si="4"/>
        <v>69949.990000000005</v>
      </c>
      <c r="H9" s="23">
        <f t="shared" si="0"/>
        <v>58.467568859116504</v>
      </c>
      <c r="I9" s="23">
        <f t="shared" si="1"/>
        <v>29.952705121463701</v>
      </c>
      <c r="J9" s="23">
        <f t="shared" si="2"/>
        <v>9.9995246961052491</v>
      </c>
      <c r="K9" s="24">
        <f t="shared" si="3"/>
        <v>28.514863737652806</v>
      </c>
    </row>
    <row r="10" spans="1:13" ht="18.899999999999999" customHeight="1" x14ac:dyDescent="0.3">
      <c r="A10" s="20" t="s">
        <v>20</v>
      </c>
      <c r="B10" s="21">
        <v>3351292.5</v>
      </c>
      <c r="C10" s="22">
        <v>1477931.3</v>
      </c>
      <c r="D10" s="22">
        <v>719264</v>
      </c>
      <c r="E10" s="22">
        <v>529298.4</v>
      </c>
      <c r="F10" s="22">
        <v>624798.80000000005</v>
      </c>
      <c r="G10" s="22">
        <f t="shared" si="4"/>
        <v>1154097.2000000002</v>
      </c>
      <c r="H10" s="23">
        <f t="shared" si="0"/>
        <v>55.89966259286529</v>
      </c>
      <c r="I10" s="23">
        <f t="shared" si="1"/>
        <v>34.437376027308872</v>
      </c>
      <c r="J10" s="23">
        <f t="shared" si="2"/>
        <v>18.643517389186414</v>
      </c>
      <c r="K10" s="24">
        <f t="shared" si="3"/>
        <v>21.462286565556422</v>
      </c>
    </row>
    <row r="11" spans="1:13" ht="18.899999999999999" customHeight="1" x14ac:dyDescent="0.3">
      <c r="A11" s="20" t="s">
        <v>21</v>
      </c>
      <c r="B11" s="21">
        <v>22031170</v>
      </c>
      <c r="C11" s="22">
        <v>9686537.8000000007</v>
      </c>
      <c r="D11" s="22">
        <v>4165531.8</v>
      </c>
      <c r="E11" s="22">
        <v>3140116.3</v>
      </c>
      <c r="F11" s="22">
        <v>5038984</v>
      </c>
      <c r="G11" s="22">
        <f t="shared" si="4"/>
        <v>8179100.2999999998</v>
      </c>
      <c r="H11" s="23">
        <f t="shared" si="0"/>
        <v>56.032576118290585</v>
      </c>
      <c r="I11" s="23">
        <f t="shared" si="1"/>
        <v>37.125129078482892</v>
      </c>
      <c r="J11" s="23">
        <f t="shared" si="2"/>
        <v>22.872067166655242</v>
      </c>
      <c r="K11" s="24">
        <f t="shared" si="3"/>
        <v>18.907447039807689</v>
      </c>
    </row>
    <row r="12" spans="1:13" ht="18.899999999999999" customHeight="1" x14ac:dyDescent="0.3">
      <c r="A12" s="20" t="s">
        <v>22</v>
      </c>
      <c r="B12" s="21">
        <v>748228.1</v>
      </c>
      <c r="C12" s="22">
        <v>272914.8</v>
      </c>
      <c r="D12" s="22">
        <v>95977.65</v>
      </c>
      <c r="E12" s="22">
        <v>169569.6</v>
      </c>
      <c r="F12" s="22">
        <v>209766.1</v>
      </c>
      <c r="G12" s="22">
        <f t="shared" si="4"/>
        <v>379335.7</v>
      </c>
      <c r="H12" s="23">
        <f t="shared" si="0"/>
        <v>63.525193721005671</v>
      </c>
      <c r="I12" s="23">
        <f t="shared" si="1"/>
        <v>50.697868738156188</v>
      </c>
      <c r="J12" s="23">
        <f t="shared" si="2"/>
        <v>28.035047066529579</v>
      </c>
      <c r="K12" s="24">
        <f t="shared" si="3"/>
        <v>12.827324982849481</v>
      </c>
    </row>
    <row r="13" spans="1:13" ht="18.899999999999999" customHeight="1" x14ac:dyDescent="0.3">
      <c r="A13" s="20" t="s">
        <v>23</v>
      </c>
      <c r="B13" s="21">
        <v>5779243.2000000002</v>
      </c>
      <c r="C13" s="22">
        <v>2766060.7</v>
      </c>
      <c r="D13" s="22">
        <v>1163198.7</v>
      </c>
      <c r="E13" s="22">
        <v>679591.86</v>
      </c>
      <c r="F13" s="22">
        <v>1170392.1000000001</v>
      </c>
      <c r="G13" s="22">
        <f t="shared" si="4"/>
        <v>1849983.96</v>
      </c>
      <c r="H13" s="23">
        <f t="shared" si="0"/>
        <v>52.138014541419537</v>
      </c>
      <c r="I13" s="23">
        <f t="shared" si="1"/>
        <v>32.010834221338875</v>
      </c>
      <c r="J13" s="23">
        <f t="shared" si="2"/>
        <v>20.25164990461035</v>
      </c>
      <c r="K13" s="24">
        <f t="shared" si="3"/>
        <v>20.127180320080662</v>
      </c>
    </row>
    <row r="14" spans="1:13" ht="18.899999999999999" customHeight="1" x14ac:dyDescent="0.3">
      <c r="A14" s="20" t="s">
        <v>24</v>
      </c>
      <c r="B14" s="21">
        <v>5940545.5999999996</v>
      </c>
      <c r="C14" s="22">
        <v>2817286.3</v>
      </c>
      <c r="D14" s="22">
        <v>741207.7</v>
      </c>
      <c r="E14" s="22">
        <v>672333.5</v>
      </c>
      <c r="F14" s="22">
        <v>1709718.2</v>
      </c>
      <c r="G14" s="22">
        <f t="shared" si="4"/>
        <v>2382051.7000000002</v>
      </c>
      <c r="H14" s="23">
        <f t="shared" si="0"/>
        <v>52.57529544087668</v>
      </c>
      <c r="I14" s="23">
        <f t="shared" si="1"/>
        <v>40.098197377695413</v>
      </c>
      <c r="J14" s="23">
        <f t="shared" si="2"/>
        <v>28.780491138726383</v>
      </c>
      <c r="K14" s="24">
        <f t="shared" si="3"/>
        <v>12.477098063181268</v>
      </c>
    </row>
    <row r="15" spans="1:13" ht="18.899999999999999" customHeight="1" x14ac:dyDescent="0.3">
      <c r="A15" s="20" t="s">
        <v>25</v>
      </c>
      <c r="B15" s="21">
        <v>187032.6</v>
      </c>
      <c r="C15" s="22">
        <v>82660.11</v>
      </c>
      <c r="D15" s="22">
        <v>51537.440000000002</v>
      </c>
      <c r="E15" s="22">
        <v>25074.76</v>
      </c>
      <c r="F15" s="22">
        <v>27760.29</v>
      </c>
      <c r="G15" s="22">
        <f t="shared" si="4"/>
        <v>52835.05</v>
      </c>
      <c r="H15" s="23">
        <f t="shared" si="0"/>
        <v>55.804437301304688</v>
      </c>
      <c r="I15" s="23">
        <f t="shared" si="1"/>
        <v>28.249112721525552</v>
      </c>
      <c r="J15" s="23">
        <f t="shared" si="2"/>
        <v>14.842487352472242</v>
      </c>
      <c r="K15" s="24">
        <f t="shared" si="3"/>
        <v>27.555324579779139</v>
      </c>
    </row>
    <row r="16" spans="1:13" ht="18.899999999999999" customHeight="1" x14ac:dyDescent="0.3">
      <c r="A16" s="20" t="s">
        <v>26</v>
      </c>
      <c r="B16" s="21">
        <v>349306.2</v>
      </c>
      <c r="C16" s="22">
        <v>189592.4</v>
      </c>
      <c r="D16" s="22">
        <v>62518.02</v>
      </c>
      <c r="E16" s="22">
        <v>56747.697</v>
      </c>
      <c r="F16" s="22">
        <v>40448.03</v>
      </c>
      <c r="G16" s="22">
        <f t="shared" si="4"/>
        <v>97195.726999999999</v>
      </c>
      <c r="H16" s="23">
        <f t="shared" si="0"/>
        <v>45.723135461094024</v>
      </c>
      <c r="I16" s="23">
        <f t="shared" si="1"/>
        <v>27.825365538888228</v>
      </c>
      <c r="J16" s="23">
        <f t="shared" si="2"/>
        <v>11.579533944716697</v>
      </c>
      <c r="K16" s="24">
        <f t="shared" si="3"/>
        <v>17.897769922205789</v>
      </c>
    </row>
    <row r="17" spans="1:13" ht="18.899999999999999" customHeight="1" x14ac:dyDescent="0.3">
      <c r="A17" s="20" t="s">
        <v>27</v>
      </c>
      <c r="B17" s="21">
        <v>73859.42</v>
      </c>
      <c r="C17" s="22">
        <v>46053.99</v>
      </c>
      <c r="D17" s="22">
        <v>15322.74</v>
      </c>
      <c r="E17" s="22">
        <v>12482.69</v>
      </c>
      <c r="F17" s="22">
        <v>0</v>
      </c>
      <c r="G17" s="22">
        <f t="shared" si="4"/>
        <v>12482.69</v>
      </c>
      <c r="H17" s="23">
        <f t="shared" si="0"/>
        <v>37.646423435223291</v>
      </c>
      <c r="I17" s="23">
        <f t="shared" si="1"/>
        <v>16.900606584779574</v>
      </c>
      <c r="J17" s="23">
        <f t="shared" si="2"/>
        <v>0</v>
      </c>
      <c r="K17" s="24">
        <f t="shared" si="3"/>
        <v>20.74581685044372</v>
      </c>
    </row>
    <row r="18" spans="1:13" ht="18.899999999999999" customHeight="1" x14ac:dyDescent="0.3">
      <c r="A18" s="20" t="s">
        <v>28</v>
      </c>
      <c r="B18" s="21">
        <v>761791.6</v>
      </c>
      <c r="C18" s="22">
        <v>367942.40000000002</v>
      </c>
      <c r="D18" s="22">
        <v>176408.3</v>
      </c>
      <c r="E18" s="22">
        <v>163984.5</v>
      </c>
      <c r="F18" s="22">
        <v>53456.32</v>
      </c>
      <c r="G18" s="22">
        <f t="shared" si="4"/>
        <v>217440.82</v>
      </c>
      <c r="H18" s="23">
        <f t="shared" si="0"/>
        <v>51.700375798315449</v>
      </c>
      <c r="I18" s="23">
        <f t="shared" si="1"/>
        <v>28.543347025616981</v>
      </c>
      <c r="J18" s="23">
        <f t="shared" si="2"/>
        <v>7.0171842272873581</v>
      </c>
      <c r="K18" s="24">
        <f t="shared" si="3"/>
        <v>23.157028772698467</v>
      </c>
    </row>
    <row r="19" spans="1:13" ht="18.899999999999999" customHeight="1" x14ac:dyDescent="0.3">
      <c r="A19" s="13" t="s">
        <v>29</v>
      </c>
      <c r="B19" s="21" t="s">
        <v>30</v>
      </c>
      <c r="C19" s="22"/>
      <c r="D19" s="22"/>
      <c r="E19" s="22"/>
      <c r="F19" s="22"/>
      <c r="G19" s="22"/>
      <c r="H19" s="23" t="s">
        <v>30</v>
      </c>
      <c r="I19" s="23" t="s">
        <v>30</v>
      </c>
      <c r="J19" s="23" t="s">
        <v>30</v>
      </c>
      <c r="K19" s="24" t="s">
        <v>30</v>
      </c>
    </row>
    <row r="20" spans="1:13" ht="18.899999999999999" customHeight="1" x14ac:dyDescent="0.3">
      <c r="A20" s="25" t="s">
        <v>31</v>
      </c>
      <c r="B20" s="21">
        <v>9853103.0999999996</v>
      </c>
      <c r="C20" s="22">
        <v>2644138.4</v>
      </c>
      <c r="D20" s="22">
        <v>1949921</v>
      </c>
      <c r="E20" s="22">
        <v>1466193.7</v>
      </c>
      <c r="F20" s="22">
        <v>3792850.1</v>
      </c>
      <c r="G20" s="22">
        <f t="shared" si="4"/>
        <v>5259043.8</v>
      </c>
      <c r="H20" s="23">
        <f>100*(D20+E20+F20)/B20</f>
        <v>73.164410509416072</v>
      </c>
      <c r="I20" s="23">
        <f>100*G20/B20</f>
        <v>53.374492752440602</v>
      </c>
      <c r="J20" s="23">
        <f>100*F20/B20</f>
        <v>38.493965418873984</v>
      </c>
      <c r="K20" s="24">
        <f>100*D20/B20</f>
        <v>19.789917756975466</v>
      </c>
    </row>
    <row r="21" spans="1:13" ht="18.899999999999999" customHeight="1" x14ac:dyDescent="0.3">
      <c r="A21" s="25" t="s">
        <v>32</v>
      </c>
      <c r="B21" s="21">
        <v>20091695</v>
      </c>
      <c r="C21" s="22">
        <v>8285526.5999999996</v>
      </c>
      <c r="D21" s="22">
        <v>4342079.7</v>
      </c>
      <c r="E21" s="22">
        <v>2852745</v>
      </c>
      <c r="F21" s="22">
        <v>4611343.8</v>
      </c>
      <c r="G21" s="22">
        <f t="shared" si="4"/>
        <v>7464088.7999999998</v>
      </c>
      <c r="H21" s="23">
        <f>100*(D21+E21+F21)/B21</f>
        <v>58.761436006270252</v>
      </c>
      <c r="I21" s="23">
        <f>100*G21/B21</f>
        <v>37.150119987387825</v>
      </c>
      <c r="J21" s="23">
        <f>100*F21/B21</f>
        <v>22.951492146381877</v>
      </c>
      <c r="K21" s="24">
        <f>100*D21/B21</f>
        <v>21.61131601888243</v>
      </c>
    </row>
    <row r="22" spans="1:13" ht="18.899999999999999" customHeight="1" x14ac:dyDescent="0.3">
      <c r="A22" s="26" t="s">
        <v>33</v>
      </c>
      <c r="B22" s="21">
        <v>19268957</v>
      </c>
      <c r="C22" s="22">
        <v>9490476.6999999993</v>
      </c>
      <c r="D22" s="22">
        <v>4546061.2</v>
      </c>
      <c r="E22" s="22">
        <v>2934060.5</v>
      </c>
      <c r="F22" s="22">
        <v>2298359</v>
      </c>
      <c r="G22" s="22">
        <f t="shared" si="4"/>
        <v>5232419.5</v>
      </c>
      <c r="H22" s="23">
        <f>100*(D22+E22+F22)/B22</f>
        <v>50.747327424104995</v>
      </c>
      <c r="I22" s="23">
        <f>100*G22/B22</f>
        <v>27.154658656407818</v>
      </c>
      <c r="J22" s="23">
        <f>100*F22/B22</f>
        <v>11.927781041807297</v>
      </c>
      <c r="K22" s="24">
        <f>100*D22/B22</f>
        <v>23.592668767697184</v>
      </c>
      <c r="M22" s="27"/>
    </row>
    <row r="23" spans="1:13" ht="18.899999999999999" customHeight="1" x14ac:dyDescent="0.35">
      <c r="A23" s="26" t="s">
        <v>34</v>
      </c>
      <c r="B23" s="21">
        <v>13302064</v>
      </c>
      <c r="C23" s="22">
        <v>6681999.7999999998</v>
      </c>
      <c r="D23" s="22">
        <v>3240239.3</v>
      </c>
      <c r="E23" s="22">
        <v>2295907.1</v>
      </c>
      <c r="F23" s="22">
        <v>1083918.3</v>
      </c>
      <c r="G23" s="22">
        <f t="shared" si="4"/>
        <v>3379825.4000000004</v>
      </c>
      <c r="H23" s="23">
        <f>100*(D23+E23+F23)/B23</f>
        <v>49.767199285764974</v>
      </c>
      <c r="I23" s="23">
        <f>100*G23/B23</f>
        <v>25.408277993550477</v>
      </c>
      <c r="J23" s="23">
        <f>100*F23/B23</f>
        <v>8.1484971054116109</v>
      </c>
      <c r="K23" s="24">
        <f>100*D23/B23</f>
        <v>24.3589212922145</v>
      </c>
      <c r="M23" s="27"/>
    </row>
    <row r="24" spans="1:13" ht="18.899999999999999" customHeight="1" x14ac:dyDescent="0.35">
      <c r="A24" s="25" t="s">
        <v>35</v>
      </c>
      <c r="B24" s="21">
        <v>7159648.0999999996</v>
      </c>
      <c r="C24" s="22">
        <v>3470298.7</v>
      </c>
      <c r="D24" s="22">
        <v>1837337.7</v>
      </c>
      <c r="E24" s="22">
        <v>1478305</v>
      </c>
      <c r="F24" s="22">
        <v>373706.6</v>
      </c>
      <c r="G24" s="22">
        <f t="shared" si="4"/>
        <v>1852011.6</v>
      </c>
      <c r="H24" s="23">
        <f>100*(D24+E24+F24)/B24</f>
        <v>51.529757447157216</v>
      </c>
      <c r="I24" s="23">
        <f>100*G24/B24</f>
        <v>25.867355128808637</v>
      </c>
      <c r="J24" s="23">
        <f>100*F24/B24</f>
        <v>5.2196224560254576</v>
      </c>
      <c r="K24" s="24">
        <f>100*D24/B24</f>
        <v>25.66240231834858</v>
      </c>
    </row>
    <row r="25" spans="1:13" ht="18.899999999999999" customHeight="1" x14ac:dyDescent="0.35">
      <c r="A25" s="13" t="s">
        <v>36</v>
      </c>
      <c r="B25" s="21"/>
      <c r="C25" s="22"/>
      <c r="D25" s="22"/>
      <c r="E25" s="22"/>
      <c r="F25" s="22"/>
      <c r="G25" s="22" t="s">
        <v>30</v>
      </c>
      <c r="H25" s="23" t="s">
        <v>30</v>
      </c>
      <c r="I25" s="23" t="s">
        <v>30</v>
      </c>
      <c r="J25" s="23" t="s">
        <v>30</v>
      </c>
      <c r="K25" s="24" t="s">
        <v>30</v>
      </c>
    </row>
    <row r="26" spans="1:13" ht="18.899999999999999" customHeight="1" x14ac:dyDescent="0.35">
      <c r="A26" s="25" t="s">
        <v>37</v>
      </c>
      <c r="B26" s="21">
        <v>39523050</v>
      </c>
      <c r="C26" s="22">
        <v>18333745</v>
      </c>
      <c r="D26" s="22">
        <v>8612769.6999999993</v>
      </c>
      <c r="E26" s="22">
        <v>6349980.4000000004</v>
      </c>
      <c r="F26" s="22">
        <v>6226555.2000000002</v>
      </c>
      <c r="G26" s="22">
        <f t="shared" si="4"/>
        <v>12576535.600000001</v>
      </c>
      <c r="H26" s="23">
        <f>100*(D26+E26+F26)/B26</f>
        <v>53.612525602148622</v>
      </c>
      <c r="I26" s="23">
        <f>100*G26/B26</f>
        <v>31.820761808615483</v>
      </c>
      <c r="J26" s="23">
        <f>100*F26/B26</f>
        <v>15.754237590469359</v>
      </c>
      <c r="K26" s="24">
        <f>100*D26/B26</f>
        <v>21.791763793533139</v>
      </c>
    </row>
    <row r="27" spans="1:13" ht="18.899999999999999" customHeight="1" x14ac:dyDescent="0.35">
      <c r="A27" s="25" t="s">
        <v>38</v>
      </c>
      <c r="B27" s="21">
        <v>30152418</v>
      </c>
      <c r="C27" s="22">
        <v>12238695</v>
      </c>
      <c r="D27" s="22">
        <v>7302869.2000000002</v>
      </c>
      <c r="E27" s="22">
        <v>4677230.9000000004</v>
      </c>
      <c r="F27" s="22">
        <v>5933622.5999999996</v>
      </c>
      <c r="G27" s="22">
        <f t="shared" si="4"/>
        <v>10610853.5</v>
      </c>
      <c r="H27" s="23">
        <f>100*(D27+E27+F27)/B27</f>
        <v>59.410567669896331</v>
      </c>
      <c r="I27" s="23">
        <f>100*G27/B27</f>
        <v>35.190721686068429</v>
      </c>
      <c r="J27" s="23">
        <f>100*F27/B27</f>
        <v>19.678762081369396</v>
      </c>
      <c r="K27" s="24">
        <f>100*D27/B27</f>
        <v>24.219845983827899</v>
      </c>
    </row>
    <row r="28" spans="1:13" ht="18.899999999999999" customHeight="1" x14ac:dyDescent="0.35">
      <c r="A28" s="13" t="s">
        <v>39</v>
      </c>
      <c r="B28" s="21" t="s">
        <v>30</v>
      </c>
      <c r="C28" s="22"/>
      <c r="D28" s="22"/>
      <c r="E28" s="22"/>
      <c r="F28" s="22"/>
      <c r="G28" s="22"/>
      <c r="H28" s="23" t="s">
        <v>30</v>
      </c>
      <c r="I28" s="23" t="s">
        <v>30</v>
      </c>
      <c r="J28" s="23" t="s">
        <v>30</v>
      </c>
      <c r="K28" s="24" t="s">
        <v>30</v>
      </c>
    </row>
    <row r="29" spans="1:13" ht="18.899999999999999" customHeight="1" x14ac:dyDescent="0.35">
      <c r="A29" s="25" t="s">
        <v>40</v>
      </c>
      <c r="B29" s="21">
        <v>26459732</v>
      </c>
      <c r="C29" s="22">
        <v>13893541</v>
      </c>
      <c r="D29" s="22">
        <v>4280005.3</v>
      </c>
      <c r="E29" s="22">
        <v>3216855.5</v>
      </c>
      <c r="F29" s="22">
        <v>5069330.9000000004</v>
      </c>
      <c r="G29" s="22">
        <f t="shared" si="4"/>
        <v>8286186.4000000004</v>
      </c>
      <c r="H29" s="23">
        <f>100*(D29+E29+F29)/B29</f>
        <v>47.49175728612822</v>
      </c>
      <c r="I29" s="23">
        <f>100*G29/B29</f>
        <v>31.316214389473028</v>
      </c>
      <c r="J29" s="23">
        <f>100*F29/B29</f>
        <v>19.158663058265294</v>
      </c>
      <c r="K29" s="24">
        <f>100*D29/B29</f>
        <v>16.175542896655188</v>
      </c>
    </row>
    <row r="30" spans="1:13" ht="18.899999999999999" customHeight="1" thickBot="1" x14ac:dyDescent="0.4">
      <c r="A30" s="28" t="s">
        <v>41</v>
      </c>
      <c r="B30" s="29">
        <v>43215736</v>
      </c>
      <c r="C30" s="30">
        <v>16678900</v>
      </c>
      <c r="D30" s="30">
        <v>11635634</v>
      </c>
      <c r="E30" s="30">
        <v>7810355.7999999998</v>
      </c>
      <c r="F30" s="30">
        <v>7090846.9000000004</v>
      </c>
      <c r="G30" s="30">
        <f t="shared" si="4"/>
        <v>14901202.699999999</v>
      </c>
      <c r="H30" s="31">
        <f>100*(D30+E30+F30)/B30</f>
        <v>61.405495211281384</v>
      </c>
      <c r="I30" s="31">
        <f>100*G30/B30</f>
        <v>34.480964757837285</v>
      </c>
      <c r="J30" s="31">
        <f>100*F30/B30</f>
        <v>16.408020680244807</v>
      </c>
      <c r="K30" s="32">
        <f>100*D30/B30</f>
        <v>26.924530453444088</v>
      </c>
    </row>
    <row r="31" spans="1:13" ht="18.899999999999999" customHeight="1" x14ac:dyDescent="0.3">
      <c r="B31" s="34" t="s">
        <v>30</v>
      </c>
      <c r="C31" s="34" t="s">
        <v>30</v>
      </c>
      <c r="D31" s="34" t="s">
        <v>30</v>
      </c>
      <c r="E31" s="35" t="s">
        <v>30</v>
      </c>
      <c r="F31" s="34" t="s">
        <v>30</v>
      </c>
      <c r="J31" s="36" t="s">
        <v>30</v>
      </c>
    </row>
    <row r="33" spans="6:7" x14ac:dyDescent="0.3">
      <c r="F33" s="34"/>
      <c r="G33" s="34"/>
    </row>
    <row r="34" spans="6:7" x14ac:dyDescent="0.3">
      <c r="G34" s="37"/>
    </row>
    <row r="36" spans="6:7" x14ac:dyDescent="0.3">
      <c r="G36" s="37"/>
    </row>
  </sheetData>
  <mergeCells count="6">
    <mergeCell ref="A1:K1"/>
    <mergeCell ref="A2:A3"/>
    <mergeCell ref="B2:B3"/>
    <mergeCell ref="G2:G3"/>
    <mergeCell ref="H2:J2"/>
    <mergeCell ref="K2:K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365B4-1B01-4FDC-A806-DF0682979DB8}">
  <dimension ref="A1:N38"/>
  <sheetViews>
    <sheetView zoomScale="61" workbookViewId="0">
      <selection activeCell="O3" sqref="O3"/>
    </sheetView>
  </sheetViews>
  <sheetFormatPr defaultColWidth="9.109375" defaultRowHeight="18" x14ac:dyDescent="0.35"/>
  <cols>
    <col min="1" max="1" width="14.88671875" style="51" bestFit="1" customWidth="1"/>
    <col min="2" max="2" width="36.6640625" style="52" bestFit="1" customWidth="1"/>
    <col min="3" max="3" width="31" style="52" bestFit="1" customWidth="1"/>
    <col min="4" max="4" width="22.5546875" style="52" bestFit="1" customWidth="1"/>
    <col min="5" max="5" width="23.109375" style="52" bestFit="1" customWidth="1"/>
    <col min="6" max="6" width="25.6640625" style="52" bestFit="1" customWidth="1"/>
    <col min="7" max="7" width="23.33203125" style="52" bestFit="1" customWidth="1"/>
    <col min="8" max="8" width="19.88671875" style="52" bestFit="1" customWidth="1"/>
    <col min="9" max="9" width="28.6640625" style="52" bestFit="1" customWidth="1"/>
    <col min="10" max="10" width="31.33203125" style="51" bestFit="1" customWidth="1"/>
    <col min="11" max="11" width="36.6640625" style="51" bestFit="1" customWidth="1"/>
    <col min="12" max="13" width="9.109375" style="51"/>
    <col min="14" max="14" width="2.33203125" style="51" bestFit="1" customWidth="1"/>
    <col min="15" max="16384" width="9.109375" style="51"/>
  </cols>
  <sheetData>
    <row r="1" spans="1:11" x14ac:dyDescent="0.35">
      <c r="A1" s="51" t="s">
        <v>42</v>
      </c>
      <c r="B1" s="52" t="s">
        <v>43</v>
      </c>
      <c r="C1" s="52" t="s">
        <v>44</v>
      </c>
      <c r="D1" s="52" t="s">
        <v>45</v>
      </c>
      <c r="E1" s="52" t="s">
        <v>1</v>
      </c>
      <c r="F1" s="52" t="s">
        <v>46</v>
      </c>
      <c r="G1" s="52" t="s">
        <v>47</v>
      </c>
      <c r="H1" s="52" t="s">
        <v>48</v>
      </c>
      <c r="I1" s="52" t="s">
        <v>5</v>
      </c>
      <c r="J1" s="51" t="s">
        <v>49</v>
      </c>
      <c r="K1" s="51" t="s">
        <v>50</v>
      </c>
    </row>
    <row r="2" spans="1:11" x14ac:dyDescent="0.35">
      <c r="A2" s="53" t="s">
        <v>51</v>
      </c>
      <c r="B2" s="54">
        <v>2406004.7000000002</v>
      </c>
      <c r="C2" s="55">
        <f>Table3[[#This Row],[Working Age Population]]-Table3[[#This Row],[Labour Force]]</f>
        <v>770538.20000000019</v>
      </c>
      <c r="D2" s="52">
        <v>1635466.5</v>
      </c>
      <c r="E2" s="52">
        <v>557064</v>
      </c>
      <c r="F2" s="52">
        <v>259476.6</v>
      </c>
      <c r="G2" s="52">
        <v>455056.6</v>
      </c>
      <c r="H2" s="52">
        <v>363869.4</v>
      </c>
      <c r="I2" s="52">
        <f>Table3[[#This Row],[Work 1-19 Hrs]]+Table3[[#This Row],[Did nothing]]</f>
        <v>818926</v>
      </c>
      <c r="J2" s="56">
        <f>Table3[[#This Row],[Total Unemployed]]/Table3[[#This Row],[Labour Force]]</f>
        <v>0.50072930261793802</v>
      </c>
      <c r="K2" s="56">
        <f>Table3[[#This Row],[Work 20 -39 Hrs]]/Table3[[#This Row],[Labour Force]]</f>
        <v>0.15865601649437638</v>
      </c>
    </row>
    <row r="3" spans="1:11" x14ac:dyDescent="0.35">
      <c r="A3" s="53" t="s">
        <v>52</v>
      </c>
      <c r="B3" s="54">
        <v>2895302.8</v>
      </c>
      <c r="C3" s="55">
        <f>Table3[[#This Row],[Working Age Population]]-Table3[[#This Row],[Labour Force]]</f>
        <v>1256289.9999999998</v>
      </c>
      <c r="D3" s="52">
        <v>1639012.8</v>
      </c>
      <c r="E3" s="52">
        <v>334964.09999999998</v>
      </c>
      <c r="F3" s="52">
        <v>404412.6</v>
      </c>
      <c r="G3" s="52">
        <v>175388.2</v>
      </c>
      <c r="H3" s="52">
        <v>724248</v>
      </c>
      <c r="I3" s="52">
        <f>Table3[[#This Row],[Work 1-19 Hrs]]+Table3[[#This Row],[Did nothing]]</f>
        <v>899636.2</v>
      </c>
      <c r="J3" s="56">
        <f>Table3[[#This Row],[Total Unemployed]]/Table3[[#This Row],[Labour Force]]</f>
        <v>0.54888906297742146</v>
      </c>
      <c r="K3" s="56">
        <f>Table3[[#This Row],[Work 20 -39 Hrs]]/Table3[[#This Row],[Labour Force]]</f>
        <v>0.24674157517256726</v>
      </c>
    </row>
    <row r="4" spans="1:11" x14ac:dyDescent="0.35">
      <c r="A4" s="53" t="s">
        <v>53</v>
      </c>
      <c r="B4" s="54">
        <v>3682086.1</v>
      </c>
      <c r="C4" s="55">
        <f>Table3[[#This Row],[Working Age Population]]-Table3[[#This Row],[Labour Force]]</f>
        <v>1206564.3999999999</v>
      </c>
      <c r="D4" s="52">
        <v>2475521.7000000002</v>
      </c>
      <c r="E4" s="52">
        <v>799644.4</v>
      </c>
      <c r="F4" s="52">
        <v>413272.16</v>
      </c>
      <c r="G4" s="52">
        <v>530593.9</v>
      </c>
      <c r="H4" s="52">
        <v>732011.19</v>
      </c>
      <c r="I4" s="52">
        <f>Table3[[#This Row],[Work 1-19 Hrs]]+Table3[[#This Row],[Did nothing]]</f>
        <v>1262605.0899999999</v>
      </c>
      <c r="J4" s="56">
        <f>Table3[[#This Row],[Total Unemployed]]/Table3[[#This Row],[Labour Force]]</f>
        <v>0.51003596130868079</v>
      </c>
      <c r="K4" s="56">
        <f>Table3[[#This Row],[Work 20 -39 Hrs]]/Table3[[#This Row],[Labour Force]]</f>
        <v>0.16694346084706102</v>
      </c>
    </row>
    <row r="5" spans="1:11" x14ac:dyDescent="0.35">
      <c r="A5" s="53" t="s">
        <v>54</v>
      </c>
      <c r="B5" s="54">
        <v>3570605.2</v>
      </c>
      <c r="C5" s="55">
        <f>Table3[[#This Row],[Working Age Population]]-Table3[[#This Row],[Labour Force]]</f>
        <v>1419809.3000000003</v>
      </c>
      <c r="D5" s="52">
        <v>2150795.9</v>
      </c>
      <c r="E5" s="52">
        <v>845310.49</v>
      </c>
      <c r="F5" s="52">
        <v>354426.3</v>
      </c>
      <c r="G5" s="52">
        <v>446142.6</v>
      </c>
      <c r="H5" s="52">
        <v>504916.47999999998</v>
      </c>
      <c r="I5" s="52">
        <f>Table3[[#This Row],[Work 1-19 Hrs]]+Table3[[#This Row],[Did nothing]]</f>
        <v>951059.08</v>
      </c>
      <c r="J5" s="56">
        <f>Table3[[#This Row],[Total Unemployed]]/Table3[[#This Row],[Labour Force]]</f>
        <v>0.44218936813111837</v>
      </c>
      <c r="K5" s="56">
        <f>Table3[[#This Row],[Work 20 -39 Hrs]]/Table3[[#This Row],[Labour Force]]</f>
        <v>0.16478843947954336</v>
      </c>
    </row>
    <row r="6" spans="1:11" x14ac:dyDescent="0.35">
      <c r="A6" s="53" t="s">
        <v>55</v>
      </c>
      <c r="B6" s="54">
        <v>3261495.1</v>
      </c>
      <c r="C6" s="55">
        <f>Table3[[#This Row],[Working Age Population]]-Table3[[#This Row],[Labour Force]]</f>
        <v>1468866.3</v>
      </c>
      <c r="D6" s="52">
        <v>1792628.8</v>
      </c>
      <c r="E6" s="52">
        <v>641220.19999999995</v>
      </c>
      <c r="F6" s="52">
        <v>537881.4</v>
      </c>
      <c r="G6" s="52">
        <v>375818.6</v>
      </c>
      <c r="H6" s="52">
        <v>237708.6</v>
      </c>
      <c r="I6" s="52">
        <f>Table3[[#This Row],[Work 1-19 Hrs]]+Table3[[#This Row],[Did nothing]]</f>
        <v>613527.19999999995</v>
      </c>
      <c r="J6" s="56">
        <f>Table3[[#This Row],[Total Unemployed]]/Table3[[#This Row],[Labour Force]]</f>
        <v>0.34224999620668817</v>
      </c>
      <c r="K6" s="56">
        <f>Table3[[#This Row],[Work 20 -39 Hrs]]/Table3[[#This Row],[Labour Force]]</f>
        <v>0.30005174523582351</v>
      </c>
    </row>
    <row r="7" spans="1:11" x14ac:dyDescent="0.35">
      <c r="A7" s="53" t="s">
        <v>56</v>
      </c>
      <c r="B7" s="54">
        <v>1480446.34</v>
      </c>
      <c r="C7" s="55">
        <f>Table3[[#This Row],[Working Age Population]]-Table3[[#This Row],[Labour Force]]</f>
        <v>525415.54</v>
      </c>
      <c r="D7" s="52">
        <v>955030.8</v>
      </c>
      <c r="E7" s="52">
        <v>315843.59999999998</v>
      </c>
      <c r="F7" s="52">
        <v>288838.40000000002</v>
      </c>
      <c r="G7" s="52">
        <v>145233.9</v>
      </c>
      <c r="H7" s="52">
        <v>205115.01</v>
      </c>
      <c r="I7" s="52">
        <f>Table3[[#This Row],[Work 1-19 Hrs]]+Table3[[#This Row],[Did nothing]]</f>
        <v>350348.91000000003</v>
      </c>
      <c r="J7" s="56">
        <f>Table3[[#This Row],[Total Unemployed]]/Table3[[#This Row],[Labour Force]]</f>
        <v>0.36684566612930181</v>
      </c>
      <c r="K7" s="56">
        <f>Table3[[#This Row],[Work 20 -39 Hrs]]/Table3[[#This Row],[Labour Force]]</f>
        <v>0.3024388323392293</v>
      </c>
    </row>
    <row r="8" spans="1:11" x14ac:dyDescent="0.35">
      <c r="A8" s="53" t="s">
        <v>57</v>
      </c>
      <c r="B8" s="54">
        <v>3836244.2</v>
      </c>
      <c r="C8" s="55">
        <f>Table3[[#This Row],[Working Age Population]]-Table3[[#This Row],[Labour Force]]</f>
        <v>1003295.8000000003</v>
      </c>
      <c r="D8" s="52">
        <v>2832948.4</v>
      </c>
      <c r="E8" s="52">
        <v>1260804.3</v>
      </c>
      <c r="F8" s="52">
        <v>1232832.7</v>
      </c>
      <c r="G8" s="52">
        <v>135238</v>
      </c>
      <c r="H8" s="52">
        <v>204073.4</v>
      </c>
      <c r="I8" s="52">
        <f>Table3[[#This Row],[Work 1-19 Hrs]]+Table3[[#This Row],[Did nothing]]</f>
        <v>339311.4</v>
      </c>
      <c r="J8" s="56">
        <f>Table3[[#This Row],[Total Unemployed]]/Table3[[#This Row],[Labour Force]]</f>
        <v>0.11977323695694564</v>
      </c>
      <c r="K8" s="56">
        <f>Table3[[#This Row],[Work 20 -39 Hrs]]/Table3[[#This Row],[Labour Force]]</f>
        <v>0.43517654610299289</v>
      </c>
    </row>
    <row r="9" spans="1:11" x14ac:dyDescent="0.35">
      <c r="A9" s="53" t="s">
        <v>58</v>
      </c>
      <c r="B9" s="54">
        <v>1873371.4</v>
      </c>
      <c r="C9" s="55">
        <f>Table3[[#This Row],[Working Age Population]]-Table3[[#This Row],[Labour Force]]</f>
        <v>812216.39999999991</v>
      </c>
      <c r="D9" s="52">
        <v>1061155</v>
      </c>
      <c r="E9" s="52">
        <v>349193</v>
      </c>
      <c r="F9" s="52">
        <v>253053</v>
      </c>
      <c r="G9" s="52">
        <v>285943.09999999998</v>
      </c>
      <c r="H9" s="52">
        <v>172965.9</v>
      </c>
      <c r="I9" s="52">
        <f>Table3[[#This Row],[Work 1-19 Hrs]]+Table3[[#This Row],[Did nothing]]</f>
        <v>458909</v>
      </c>
      <c r="J9" s="56">
        <f>Table3[[#This Row],[Total Unemployed]]/Table3[[#This Row],[Labour Force]]</f>
        <v>0.43246179870047258</v>
      </c>
      <c r="K9" s="56">
        <f>Table3[[#This Row],[Work 20 -39 Hrs]]/Table3[[#This Row],[Labour Force]]</f>
        <v>0.23846940362152561</v>
      </c>
    </row>
    <row r="10" spans="1:11" x14ac:dyDescent="0.35">
      <c r="A10" s="53" t="s">
        <v>59</v>
      </c>
      <c r="B10" s="54">
        <v>2531503.2000000002</v>
      </c>
      <c r="C10" s="55">
        <f>Table3[[#This Row],[Working Age Population]]-Table3[[#This Row],[Labour Force]]</f>
        <v>670951.00000000023</v>
      </c>
      <c r="D10" s="52">
        <v>1860552.2</v>
      </c>
      <c r="E10" s="52">
        <v>531024.30000000005</v>
      </c>
      <c r="F10" s="52">
        <v>331325.2</v>
      </c>
      <c r="G10" s="52">
        <v>314314.5</v>
      </c>
      <c r="H10" s="52">
        <v>683888.3</v>
      </c>
      <c r="I10" s="52">
        <f>Table3[[#This Row],[Work 1-19 Hrs]]+Table3[[#This Row],[Did nothing]]</f>
        <v>998202.8</v>
      </c>
      <c r="J10" s="56">
        <f>Table3[[#This Row],[Total Unemployed]]/Table3[[#This Row],[Labour Force]]</f>
        <v>0.53650889236002086</v>
      </c>
      <c r="K10" s="56">
        <f>Table3[[#This Row],[Work 20 -39 Hrs]]/Table3[[#This Row],[Labour Force]]</f>
        <v>0.17807895956909997</v>
      </c>
    </row>
    <row r="11" spans="1:11" x14ac:dyDescent="0.35">
      <c r="A11" s="53" t="s">
        <v>60</v>
      </c>
      <c r="B11" s="54">
        <v>3937961.5</v>
      </c>
      <c r="C11" s="55">
        <f>Table3[[#This Row],[Working Age Population]]-Table3[[#This Row],[Labour Force]]</f>
        <v>1268092.2999999998</v>
      </c>
      <c r="D11" s="52">
        <v>2669869.2000000002</v>
      </c>
      <c r="E11" s="52">
        <v>1197425.5</v>
      </c>
      <c r="F11" s="52">
        <v>640962.5</v>
      </c>
      <c r="G11" s="52">
        <v>479068.6</v>
      </c>
      <c r="H11" s="52">
        <v>352412.6</v>
      </c>
      <c r="I11" s="52">
        <f>Table3[[#This Row],[Work 1-19 Hrs]]+Table3[[#This Row],[Did nothing]]</f>
        <v>831481.2</v>
      </c>
      <c r="J11" s="56">
        <f>Table3[[#This Row],[Total Unemployed]]/Table3[[#This Row],[Labour Force]]</f>
        <v>0.31143143641643567</v>
      </c>
      <c r="K11" s="56">
        <f>Table3[[#This Row],[Work 20 -39 Hrs]]/Table3[[#This Row],[Labour Force]]</f>
        <v>0.24007262228426768</v>
      </c>
    </row>
    <row r="12" spans="1:11" x14ac:dyDescent="0.35">
      <c r="A12" s="53" t="s">
        <v>61</v>
      </c>
      <c r="B12" s="54">
        <v>1789130.6</v>
      </c>
      <c r="C12" s="55">
        <f>Table3[[#This Row],[Working Age Population]]-Table3[[#This Row],[Labour Force]]</f>
        <v>719191.5</v>
      </c>
      <c r="D12" s="52">
        <v>1069939.1000000001</v>
      </c>
      <c r="E12" s="52">
        <v>405094.1</v>
      </c>
      <c r="F12" s="52">
        <v>235167.3</v>
      </c>
      <c r="G12" s="52">
        <v>241371.7</v>
      </c>
      <c r="H12" s="52">
        <v>188306</v>
      </c>
      <c r="I12" s="52">
        <f>Table3[[#This Row],[Work 1-19 Hrs]]+Table3[[#This Row],[Did nothing]]</f>
        <v>429677.7</v>
      </c>
      <c r="J12" s="56">
        <f>Table3[[#This Row],[Total Unemployed]]/Table3[[#This Row],[Labour Force]]</f>
        <v>0.40159080082221499</v>
      </c>
      <c r="K12" s="56">
        <f>Table3[[#This Row],[Work 20 -39 Hrs]]/Table3[[#This Row],[Labour Force]]</f>
        <v>0.21979503319394531</v>
      </c>
    </row>
    <row r="13" spans="1:11" x14ac:dyDescent="0.35">
      <c r="A13" s="53" t="s">
        <v>62</v>
      </c>
      <c r="B13" s="54">
        <v>2884651.2</v>
      </c>
      <c r="C13" s="55">
        <f>Table3[[#This Row],[Working Age Population]]-Table3[[#This Row],[Labour Force]]</f>
        <v>1438198.0000000002</v>
      </c>
      <c r="D13" s="52">
        <v>1446453.2</v>
      </c>
      <c r="E13" s="52">
        <v>507888.8</v>
      </c>
      <c r="F13" s="52">
        <v>229465.60000000001</v>
      </c>
      <c r="G13" s="52">
        <v>296673.3</v>
      </c>
      <c r="H13" s="52">
        <v>412425.4</v>
      </c>
      <c r="I13" s="52">
        <f>Table3[[#This Row],[Work 1-19 Hrs]]+Table3[[#This Row],[Did nothing]]</f>
        <v>709098.7</v>
      </c>
      <c r="J13" s="56">
        <f>Table3[[#This Row],[Total Unemployed]]/Table3[[#This Row],[Labour Force]]</f>
        <v>0.49023272927184924</v>
      </c>
      <c r="K13" s="56">
        <f>Table3[[#This Row],[Work 20 -39 Hrs]]/Table3[[#This Row],[Labour Force]]</f>
        <v>0.15864018275876468</v>
      </c>
    </row>
    <row r="14" spans="1:11" x14ac:dyDescent="0.35">
      <c r="A14" s="53" t="s">
        <v>63</v>
      </c>
      <c r="B14" s="54">
        <v>2158780.2000000002</v>
      </c>
      <c r="C14" s="55">
        <f>Table3[[#This Row],[Working Age Population]]-Table3[[#This Row],[Labour Force]]</f>
        <v>708743.00000000023</v>
      </c>
      <c r="D14" s="52">
        <v>1450037.2</v>
      </c>
      <c r="E14" s="52">
        <v>675928.7</v>
      </c>
      <c r="F14" s="52">
        <v>307083.8</v>
      </c>
      <c r="G14" s="52">
        <v>304731.09999999998</v>
      </c>
      <c r="H14" s="52">
        <v>162293.5</v>
      </c>
      <c r="I14" s="52">
        <f>Table3[[#This Row],[Work 1-19 Hrs]]+Table3[[#This Row],[Did nothing]]</f>
        <v>467024.6</v>
      </c>
      <c r="J14" s="56">
        <f>Table3[[#This Row],[Total Unemployed]]/Table3[[#This Row],[Labour Force]]</f>
        <v>0.32207766807637761</v>
      </c>
      <c r="K14" s="56">
        <f>Table3[[#This Row],[Work 20 -39 Hrs]]/Table3[[#This Row],[Labour Force]]</f>
        <v>0.21177649787191666</v>
      </c>
    </row>
    <row r="15" spans="1:11" x14ac:dyDescent="0.35">
      <c r="A15" s="53" t="s">
        <v>64</v>
      </c>
      <c r="B15" s="54">
        <v>2924626.3</v>
      </c>
      <c r="C15" s="55">
        <f>Table3[[#This Row],[Working Age Population]]-Table3[[#This Row],[Labour Force]]</f>
        <v>1211875.3999999999</v>
      </c>
      <c r="D15" s="52">
        <v>1712750.9</v>
      </c>
      <c r="E15" s="52">
        <v>806519.5</v>
      </c>
      <c r="F15" s="52">
        <v>364615.66</v>
      </c>
      <c r="G15" s="52">
        <v>287085.2</v>
      </c>
      <c r="H15" s="52">
        <v>254530.6</v>
      </c>
      <c r="I15" s="52">
        <f>Table3[[#This Row],[Work 1-19 Hrs]]+Table3[[#This Row],[Did nothing]]</f>
        <v>541615.80000000005</v>
      </c>
      <c r="J15" s="56">
        <f>Table3[[#This Row],[Total Unemployed]]/Table3[[#This Row],[Labour Force]]</f>
        <v>0.31622566947709679</v>
      </c>
      <c r="K15" s="56">
        <f>Table3[[#This Row],[Work 20 -39 Hrs]]/Table3[[#This Row],[Labour Force]]</f>
        <v>0.21288306431483994</v>
      </c>
    </row>
    <row r="16" spans="1:11" x14ac:dyDescent="0.35">
      <c r="A16" s="53" t="s">
        <v>65</v>
      </c>
      <c r="B16" s="54">
        <v>1919321.1</v>
      </c>
      <c r="C16" s="55">
        <f>Table3[[#This Row],[Working Age Population]]-Table3[[#This Row],[Labour Force]]</f>
        <v>1093074.7000000002</v>
      </c>
      <c r="D16" s="52">
        <v>826246.4</v>
      </c>
      <c r="E16" s="52">
        <v>279272</v>
      </c>
      <c r="F16" s="52">
        <v>288687</v>
      </c>
      <c r="G16" s="52">
        <v>141769.9</v>
      </c>
      <c r="H16" s="52">
        <v>116517.5</v>
      </c>
      <c r="I16" s="52">
        <f>Table3[[#This Row],[Work 1-19 Hrs]]+Table3[[#This Row],[Did nothing]]</f>
        <v>258287.4</v>
      </c>
      <c r="J16" s="56">
        <f>Table3[[#This Row],[Total Unemployed]]/Table3[[#This Row],[Labour Force]]</f>
        <v>0.3126033589979938</v>
      </c>
      <c r="K16" s="56">
        <f>Table3[[#This Row],[Work 20 -39 Hrs]]/Table3[[#This Row],[Labour Force]]</f>
        <v>0.34939577346418693</v>
      </c>
    </row>
    <row r="17" spans="1:14" x14ac:dyDescent="0.35">
      <c r="A17" s="53" t="s">
        <v>66</v>
      </c>
      <c r="B17" s="54">
        <v>3739211.2</v>
      </c>
      <c r="C17" s="55">
        <f>Table3[[#This Row],[Working Age Population]]-Table3[[#This Row],[Labour Force]]</f>
        <v>1792529.4000000001</v>
      </c>
      <c r="D17" s="52">
        <v>1946681.8</v>
      </c>
      <c r="E17" s="52">
        <v>340034.3</v>
      </c>
      <c r="F17" s="52">
        <v>504122.8</v>
      </c>
      <c r="G17" s="52">
        <v>493366.4</v>
      </c>
      <c r="H17" s="52">
        <v>609158.30000000005</v>
      </c>
      <c r="I17" s="52">
        <f>Table3[[#This Row],[Work 1-19 Hrs]]+Table3[[#This Row],[Did nothing]]</f>
        <v>1102524.7000000002</v>
      </c>
      <c r="J17" s="56">
        <f>Table3[[#This Row],[Total Unemployed]]/Table3[[#This Row],[Labour Force]]</f>
        <v>0.56636102520709863</v>
      </c>
      <c r="K17" s="56">
        <f>Table3[[#This Row],[Work 20 -39 Hrs]]/Table3[[#This Row],[Labour Force]]</f>
        <v>0.25896517859261847</v>
      </c>
    </row>
    <row r="18" spans="1:14" x14ac:dyDescent="0.35">
      <c r="A18" s="53" t="s">
        <v>67</v>
      </c>
      <c r="B18" s="54">
        <v>3022348.2</v>
      </c>
      <c r="C18" s="55">
        <f>Table3[[#This Row],[Working Age Population]]-Table3[[#This Row],[Labour Force]]</f>
        <v>1559527.4000000001</v>
      </c>
      <c r="D18" s="52">
        <v>1462820.8</v>
      </c>
      <c r="E18" s="52">
        <v>292871.5</v>
      </c>
      <c r="F18" s="52">
        <v>603971.55000000005</v>
      </c>
      <c r="G18" s="52">
        <v>480516.7</v>
      </c>
      <c r="H18" s="52">
        <v>85461.07</v>
      </c>
      <c r="I18" s="52">
        <f>Table3[[#This Row],[Work 1-19 Hrs]]+Table3[[#This Row],[Did nothing]]</f>
        <v>565977.77</v>
      </c>
      <c r="J18" s="56">
        <f>Table3[[#This Row],[Total Unemployed]]/Table3[[#This Row],[Labour Force]]</f>
        <v>0.38690847846844945</v>
      </c>
      <c r="K18" s="56">
        <f>Table3[[#This Row],[Work 20 -39 Hrs]]/Table3[[#This Row],[Labour Force]]</f>
        <v>0.41288143428094543</v>
      </c>
    </row>
    <row r="19" spans="1:14" x14ac:dyDescent="0.35">
      <c r="A19" s="53" t="s">
        <v>68</v>
      </c>
      <c r="B19" s="54">
        <v>5378881.0999999996</v>
      </c>
      <c r="C19" s="55">
        <f>Table3[[#This Row],[Working Age Population]]-Table3[[#This Row],[Labour Force]]</f>
        <v>2873463.8</v>
      </c>
      <c r="D19" s="52">
        <v>2505417.2999999998</v>
      </c>
      <c r="E19" s="52">
        <v>826930.2</v>
      </c>
      <c r="F19" s="52">
        <v>567396.4</v>
      </c>
      <c r="G19" s="52">
        <v>326887.2</v>
      </c>
      <c r="H19" s="52">
        <v>784203.6</v>
      </c>
      <c r="I19" s="52">
        <f>Table3[[#This Row],[Work 1-19 Hrs]]+Table3[[#This Row],[Did nothing]]</f>
        <v>1111090.8</v>
      </c>
      <c r="J19" s="56">
        <f>Table3[[#This Row],[Total Unemployed]]/Table3[[#This Row],[Labour Force]]</f>
        <v>0.44347534440669828</v>
      </c>
      <c r="K19" s="56">
        <f>Table3[[#This Row],[Work 20 -39 Hrs]]/Table3[[#This Row],[Labour Force]]</f>
        <v>0.22646782234640117</v>
      </c>
    </row>
    <row r="20" spans="1:14" x14ac:dyDescent="0.35">
      <c r="A20" s="53" t="s">
        <v>69</v>
      </c>
      <c r="B20" s="54">
        <v>7200703.5</v>
      </c>
      <c r="C20" s="55">
        <f>Table3[[#This Row],[Working Age Population]]-Table3[[#This Row],[Labour Force]]</f>
        <v>4372873.4000000004</v>
      </c>
      <c r="D20" s="52">
        <v>2827830.1</v>
      </c>
      <c r="E20" s="52">
        <v>1228531.2</v>
      </c>
      <c r="F20" s="52">
        <v>882212.7</v>
      </c>
      <c r="G20" s="52">
        <v>569176.5</v>
      </c>
      <c r="H20" s="52">
        <v>147909.6</v>
      </c>
      <c r="I20" s="52">
        <f>Table3[[#This Row],[Work 1-19 Hrs]]+Table3[[#This Row],[Did nothing]]</f>
        <v>717086.1</v>
      </c>
      <c r="J20" s="56">
        <f>Table3[[#This Row],[Total Unemployed]]/Table3[[#This Row],[Labour Force]]</f>
        <v>0.25358174806895223</v>
      </c>
      <c r="K20" s="56">
        <f>Table3[[#This Row],[Work 20 -39 Hrs]]/Table3[[#This Row],[Labour Force]]</f>
        <v>0.31197514306110535</v>
      </c>
    </row>
    <row r="21" spans="1:14" x14ac:dyDescent="0.35">
      <c r="A21" s="53" t="s">
        <v>70</v>
      </c>
      <c r="B21" s="54">
        <v>4491288.7</v>
      </c>
      <c r="C21" s="55">
        <f>Table3[[#This Row],[Working Age Population]]-Table3[[#This Row],[Labour Force]]</f>
        <v>2755439.9000000004</v>
      </c>
      <c r="D21" s="52">
        <v>1735848.8</v>
      </c>
      <c r="E21" s="52">
        <v>888364.9</v>
      </c>
      <c r="F21" s="52">
        <v>408676</v>
      </c>
      <c r="G21" s="52">
        <v>372644</v>
      </c>
      <c r="H21" s="52">
        <v>66163.87</v>
      </c>
      <c r="I21" s="52">
        <f>Table3[[#This Row],[Work 1-19 Hrs]]+Table3[[#This Row],[Did nothing]]</f>
        <v>438807.87</v>
      </c>
      <c r="J21" s="56">
        <f>Table3[[#This Row],[Total Unemployed]]/Table3[[#This Row],[Labour Force]]</f>
        <v>0.2527915276952693</v>
      </c>
      <c r="K21" s="56">
        <f>Table3[[#This Row],[Work 20 -39 Hrs]]/Table3[[#This Row],[Labour Force]]</f>
        <v>0.23543294784660967</v>
      </c>
    </row>
    <row r="22" spans="1:14" x14ac:dyDescent="0.35">
      <c r="A22" s="53" t="s">
        <v>71</v>
      </c>
      <c r="B22" s="54">
        <v>2325187</v>
      </c>
      <c r="C22" s="55">
        <f>Table3[[#This Row],[Working Age Population]]-Table3[[#This Row],[Labour Force]]</f>
        <v>1087276.8999999999</v>
      </c>
      <c r="D22" s="52">
        <v>1237910.1000000001</v>
      </c>
      <c r="E22" s="52">
        <v>595192.80000000005</v>
      </c>
      <c r="F22" s="52">
        <v>429147.8</v>
      </c>
      <c r="G22" s="52">
        <v>162308.1</v>
      </c>
      <c r="H22" s="52">
        <v>51261.51</v>
      </c>
      <c r="I22" s="52">
        <f>Table3[[#This Row],[Work 1-19 Hrs]]+Table3[[#This Row],[Did nothing]]</f>
        <v>213569.61000000002</v>
      </c>
      <c r="J22" s="56">
        <f>Table3[[#This Row],[Total Unemployed]]/Table3[[#This Row],[Labour Force]]</f>
        <v>0.1725243295131044</v>
      </c>
      <c r="K22" s="56">
        <f>Table3[[#This Row],[Work 20 -39 Hrs]]/Table3[[#This Row],[Labour Force]]</f>
        <v>0.34667121627006675</v>
      </c>
      <c r="N22" s="51" t="s">
        <v>30</v>
      </c>
    </row>
    <row r="23" spans="1:14" x14ac:dyDescent="0.35">
      <c r="A23" s="53" t="s">
        <v>72</v>
      </c>
      <c r="B23" s="54">
        <v>3441830.6</v>
      </c>
      <c r="C23" s="55">
        <f>Table3[[#This Row],[Working Age Population]]-Table3[[#This Row],[Labour Force]]</f>
        <v>1457948.6</v>
      </c>
      <c r="D23" s="52">
        <v>1983882</v>
      </c>
      <c r="E23" s="52">
        <v>639055.99</v>
      </c>
      <c r="F23" s="52">
        <v>571627.77</v>
      </c>
      <c r="G23" s="52">
        <v>324120</v>
      </c>
      <c r="H23" s="52">
        <v>449078.2</v>
      </c>
      <c r="I23" s="52">
        <f>Table3[[#This Row],[Work 1-19 Hrs]]+Table3[[#This Row],[Did nothing]]</f>
        <v>773198.2</v>
      </c>
      <c r="J23" s="56">
        <f>Table3[[#This Row],[Total Unemployed]]/Table3[[#This Row],[Labour Force]]</f>
        <v>0.3897400147791048</v>
      </c>
      <c r="K23" s="56">
        <f>Table3[[#This Row],[Work 20 -39 Hrs]]/Table3[[#This Row],[Labour Force]]</f>
        <v>0.28813597280483416</v>
      </c>
    </row>
    <row r="24" spans="1:14" x14ac:dyDescent="0.35">
      <c r="A24" s="53" t="s">
        <v>73</v>
      </c>
      <c r="B24" s="54">
        <v>2009451.5</v>
      </c>
      <c r="C24" s="55">
        <f>Table3[[#This Row],[Working Age Population]]-Table3[[#This Row],[Labour Force]]</f>
        <v>551300.89999999991</v>
      </c>
      <c r="D24" s="52">
        <v>1458150.6</v>
      </c>
      <c r="E24" s="52">
        <v>937370.9</v>
      </c>
      <c r="F24" s="52">
        <v>279429.8</v>
      </c>
      <c r="G24" s="52">
        <v>33830.660000000003</v>
      </c>
      <c r="H24" s="52">
        <v>207519.2</v>
      </c>
      <c r="I24" s="52">
        <f>Table3[[#This Row],[Work 1-19 Hrs]]+Table3[[#This Row],[Did nothing]]</f>
        <v>241349.86000000002</v>
      </c>
      <c r="J24" s="56">
        <f>Table3[[#This Row],[Total Unemployed]]/Table3[[#This Row],[Labour Force]]</f>
        <v>0.16551778670872541</v>
      </c>
      <c r="K24" s="56">
        <f>Table3[[#This Row],[Work 20 -39 Hrs]]/Table3[[#This Row],[Labour Force]]</f>
        <v>0.19163301787894885</v>
      </c>
    </row>
    <row r="25" spans="1:14" x14ac:dyDescent="0.35">
      <c r="A25" s="53" t="s">
        <v>74</v>
      </c>
      <c r="B25" s="54">
        <v>9073494.3000000007</v>
      </c>
      <c r="C25" s="55">
        <f>Table3[[#This Row],[Working Age Population]]-Table3[[#This Row],[Labour Force]]</f>
        <v>4102006.4000000004</v>
      </c>
      <c r="D25" s="52">
        <v>4971487.9000000004</v>
      </c>
      <c r="E25" s="52">
        <v>2900094.1</v>
      </c>
      <c r="F25" s="52">
        <v>224789.8</v>
      </c>
      <c r="G25" s="52">
        <v>312787.8</v>
      </c>
      <c r="H25" s="52">
        <v>1533816.2</v>
      </c>
      <c r="I25" s="52">
        <f>Table3[[#This Row],[Work 1-19 Hrs]]+Table3[[#This Row],[Did nothing]]</f>
        <v>1846604</v>
      </c>
      <c r="J25" s="56">
        <f>Table3[[#This Row],[Total Unemployed]]/Table3[[#This Row],[Labour Force]]</f>
        <v>0.37143890061564866</v>
      </c>
      <c r="K25" s="56">
        <f>Table3[[#This Row],[Work 20 -39 Hrs]]/Table3[[#This Row],[Labour Force]]</f>
        <v>4.5215799479266551E-2</v>
      </c>
    </row>
    <row r="26" spans="1:14" x14ac:dyDescent="0.35">
      <c r="A26" s="53" t="s">
        <v>75</v>
      </c>
      <c r="B26" s="54">
        <v>1734666.6</v>
      </c>
      <c r="C26" s="55">
        <f>Table3[[#This Row],[Working Age Population]]-Table3[[#This Row],[Labour Force]]</f>
        <v>631970.40000000014</v>
      </c>
      <c r="D26" s="52">
        <v>1102696.2</v>
      </c>
      <c r="E26" s="52">
        <v>431275.6</v>
      </c>
      <c r="F26" s="52">
        <v>342493.7</v>
      </c>
      <c r="G26" s="52">
        <v>224751.5</v>
      </c>
      <c r="H26" s="52">
        <v>104175.5</v>
      </c>
      <c r="I26" s="52">
        <f>Table3[[#This Row],[Work 1-19 Hrs]]+Table3[[#This Row],[Did nothing]]</f>
        <v>328927</v>
      </c>
      <c r="J26" s="56">
        <f>Table3[[#This Row],[Total Unemployed]]/Table3[[#This Row],[Labour Force]]</f>
        <v>0.29829340121059639</v>
      </c>
      <c r="K26" s="56">
        <f>Table3[[#This Row],[Work 20 -39 Hrs]]/Table3[[#This Row],[Labour Force]]</f>
        <v>0.31059660856725546</v>
      </c>
    </row>
    <row r="27" spans="1:14" x14ac:dyDescent="0.35">
      <c r="A27" s="53" t="s">
        <v>76</v>
      </c>
      <c r="B27" s="54">
        <v>3294104.5</v>
      </c>
      <c r="C27" s="55">
        <f>Table3[[#This Row],[Working Age Population]]-Table3[[#This Row],[Labour Force]]</f>
        <v>1577275.4</v>
      </c>
      <c r="D27" s="52">
        <v>1716829.1</v>
      </c>
      <c r="E27" s="52">
        <v>648163.80000000005</v>
      </c>
      <c r="F27" s="52">
        <v>402501.1</v>
      </c>
      <c r="G27" s="52">
        <v>506790.3</v>
      </c>
      <c r="H27" s="52">
        <v>159373.92000000001</v>
      </c>
      <c r="I27" s="52">
        <f>Table3[[#This Row],[Work 1-19 Hrs]]+Table3[[#This Row],[Did nothing]]</f>
        <v>666164.22</v>
      </c>
      <c r="J27" s="56">
        <f>Table3[[#This Row],[Total Unemployed]]/Table3[[#This Row],[Labour Force]]</f>
        <v>0.3880201121940442</v>
      </c>
      <c r="K27" s="56">
        <f>Table3[[#This Row],[Work 20 -39 Hrs]]/Table3[[#This Row],[Labour Force]]</f>
        <v>0.23444447673912328</v>
      </c>
    </row>
    <row r="28" spans="1:14" x14ac:dyDescent="0.35">
      <c r="A28" s="53" t="s">
        <v>77</v>
      </c>
      <c r="B28" s="54">
        <v>3724655.6</v>
      </c>
      <c r="C28" s="55">
        <f>Table3[[#This Row],[Working Age Population]]-Table3[[#This Row],[Labour Force]]</f>
        <v>1354081.5</v>
      </c>
      <c r="D28" s="52">
        <v>2370574.1</v>
      </c>
      <c r="E28" s="52">
        <v>1748591.6</v>
      </c>
      <c r="F28" s="52">
        <v>234080.1</v>
      </c>
      <c r="G28" s="52">
        <v>100849.60000000001</v>
      </c>
      <c r="H28" s="52">
        <v>287052.79999999999</v>
      </c>
      <c r="I28" s="52">
        <f>Table3[[#This Row],[Work 1-19 Hrs]]+Table3[[#This Row],[Did nothing]]</f>
        <v>387902.4</v>
      </c>
      <c r="J28" s="56">
        <f>Table3[[#This Row],[Total Unemployed]]/Table3[[#This Row],[Labour Force]]</f>
        <v>0.16363226106283707</v>
      </c>
      <c r="K28" s="56">
        <f>Table3[[#This Row],[Work 20 -39 Hrs]]/Table3[[#This Row],[Labour Force]]</f>
        <v>9.8744055290235389E-2</v>
      </c>
    </row>
    <row r="29" spans="1:14" x14ac:dyDescent="0.35">
      <c r="A29" s="53" t="s">
        <v>78</v>
      </c>
      <c r="B29" s="54">
        <v>3391765.6</v>
      </c>
      <c r="C29" s="55">
        <f>Table3[[#This Row],[Working Age Population]]-Table3[[#This Row],[Labour Force]]</f>
        <v>895847.89999999991</v>
      </c>
      <c r="D29" s="52">
        <v>2495917.7000000002</v>
      </c>
      <c r="E29" s="52">
        <v>1466285.9</v>
      </c>
      <c r="F29" s="52">
        <v>603094.80000000005</v>
      </c>
      <c r="G29" s="52">
        <v>212415.5</v>
      </c>
      <c r="H29" s="52">
        <v>214121.5</v>
      </c>
      <c r="I29" s="52">
        <f>Table3[[#This Row],[Work 1-19 Hrs]]+Table3[[#This Row],[Did nothing]]</f>
        <v>426537</v>
      </c>
      <c r="J29" s="56">
        <f>Table3[[#This Row],[Total Unemployed]]/Table3[[#This Row],[Labour Force]]</f>
        <v>0.17089385599533188</v>
      </c>
      <c r="K29" s="56">
        <f>Table3[[#This Row],[Work 20 -39 Hrs]]/Table3[[#This Row],[Labour Force]]</f>
        <v>0.24163248651988806</v>
      </c>
    </row>
    <row r="30" spans="1:14" x14ac:dyDescent="0.35">
      <c r="A30" s="53" t="s">
        <v>79</v>
      </c>
      <c r="B30" s="54">
        <v>3070422.3</v>
      </c>
      <c r="C30" s="55">
        <f>Table3[[#This Row],[Working Age Population]]-Table3[[#This Row],[Labour Force]]</f>
        <v>1223217.7999999998</v>
      </c>
      <c r="D30" s="52">
        <v>1847204.5</v>
      </c>
      <c r="E30" s="52">
        <v>1157580.1000000001</v>
      </c>
      <c r="F30" s="52">
        <v>474343.5</v>
      </c>
      <c r="G30" s="52">
        <v>159017.9</v>
      </c>
      <c r="H30" s="52">
        <v>56262.94</v>
      </c>
      <c r="I30" s="52">
        <f>Table3[[#This Row],[Work 1-19 Hrs]]+Table3[[#This Row],[Did nothing]]</f>
        <v>215280.84</v>
      </c>
      <c r="J30" s="56">
        <f>Table3[[#This Row],[Total Unemployed]]/Table3[[#This Row],[Labour Force]]</f>
        <v>0.11654412925044304</v>
      </c>
      <c r="K30" s="56">
        <f>Table3[[#This Row],[Work 20 -39 Hrs]]/Table3[[#This Row],[Labour Force]]</f>
        <v>0.25678992228526942</v>
      </c>
    </row>
    <row r="31" spans="1:14" x14ac:dyDescent="0.35">
      <c r="A31" s="53" t="s">
        <v>80</v>
      </c>
      <c r="B31" s="54">
        <v>4802195</v>
      </c>
      <c r="C31" s="55">
        <f>Table3[[#This Row],[Working Age Population]]-Table3[[#This Row],[Labour Force]]</f>
        <v>1486934</v>
      </c>
      <c r="D31" s="52">
        <v>3315261</v>
      </c>
      <c r="E31" s="52">
        <v>2067689.6</v>
      </c>
      <c r="F31" s="52">
        <v>651242.19999999995</v>
      </c>
      <c r="G31" s="52">
        <v>339338.1</v>
      </c>
      <c r="H31" s="52">
        <v>256991</v>
      </c>
      <c r="I31" s="52">
        <f>Table3[[#This Row],[Work 1-19 Hrs]]+Table3[[#This Row],[Did nothing]]</f>
        <v>596329.1</v>
      </c>
      <c r="J31" s="56">
        <f>Table3[[#This Row],[Total Unemployed]]/Table3[[#This Row],[Labour Force]]</f>
        <v>0.17987395260885944</v>
      </c>
      <c r="K31" s="56">
        <f>Table3[[#This Row],[Work 20 -39 Hrs]]/Table3[[#This Row],[Labour Force]]</f>
        <v>0.19643768620328836</v>
      </c>
    </row>
    <row r="32" spans="1:14" x14ac:dyDescent="0.35">
      <c r="A32" s="53" t="s">
        <v>81</v>
      </c>
      <c r="B32" s="54">
        <v>2690343.5</v>
      </c>
      <c r="C32" s="55">
        <f>Table3[[#This Row],[Working Age Population]]-Table3[[#This Row],[Labour Force]]</f>
        <v>1405769.6</v>
      </c>
      <c r="D32" s="52">
        <v>1284573.8999999999</v>
      </c>
      <c r="E32" s="52">
        <v>607156.9</v>
      </c>
      <c r="F32" s="52">
        <v>335864.3</v>
      </c>
      <c r="G32" s="52">
        <v>187380.9</v>
      </c>
      <c r="H32" s="52">
        <v>154171.79999999999</v>
      </c>
      <c r="I32" s="52">
        <f>Table3[[#This Row],[Work 1-19 Hrs]]+Table3[[#This Row],[Did nothing]]</f>
        <v>341552.69999999995</v>
      </c>
      <c r="J32" s="56">
        <f>Table3[[#This Row],[Total Unemployed]]/Table3[[#This Row],[Labour Force]]</f>
        <v>0.26588793373429115</v>
      </c>
      <c r="K32" s="56">
        <f>Table3[[#This Row],[Work 20 -39 Hrs]]/Table3[[#This Row],[Labour Force]]</f>
        <v>0.26145969492296239</v>
      </c>
    </row>
    <row r="33" spans="1:11" x14ac:dyDescent="0.35">
      <c r="A33" s="53" t="s">
        <v>82</v>
      </c>
      <c r="B33" s="54">
        <v>5351855.5999999996</v>
      </c>
      <c r="C33" s="55">
        <f>Table3[[#This Row],[Working Age Population]]-Table3[[#This Row],[Labour Force]]</f>
        <v>1411414.9999999995</v>
      </c>
      <c r="D33" s="52">
        <v>3940440.6</v>
      </c>
      <c r="E33" s="52">
        <v>1606693.4</v>
      </c>
      <c r="F33" s="52">
        <v>694826.6</v>
      </c>
      <c r="G33" s="52">
        <v>663477.80000000005</v>
      </c>
      <c r="H33" s="52">
        <v>975442.8</v>
      </c>
      <c r="I33" s="52">
        <f>Table3[[#This Row],[Work 1-19 Hrs]]+Table3[[#This Row],[Did nothing]]</f>
        <v>1638920.6</v>
      </c>
      <c r="J33" s="56">
        <f>Table3[[#This Row],[Total Unemployed]]/Table3[[#This Row],[Labour Force]]</f>
        <v>0.41592318381858112</v>
      </c>
      <c r="K33" s="56">
        <f>Table3[[#This Row],[Work 20 -39 Hrs]]/Table3[[#This Row],[Labour Force]]</f>
        <v>0.17633221015944256</v>
      </c>
    </row>
    <row r="34" spans="1:11" x14ac:dyDescent="0.35">
      <c r="A34" s="53" t="s">
        <v>83</v>
      </c>
      <c r="B34" s="54">
        <v>2706802.5</v>
      </c>
      <c r="C34" s="55">
        <f>Table3[[#This Row],[Working Age Population]]-Table3[[#This Row],[Labour Force]]</f>
        <v>1585474.9</v>
      </c>
      <c r="D34" s="52">
        <v>1121327.6000000001</v>
      </c>
      <c r="E34" s="52">
        <v>743910.5</v>
      </c>
      <c r="F34" s="52">
        <v>215067.9</v>
      </c>
      <c r="G34" s="52">
        <v>79999.48</v>
      </c>
      <c r="H34" s="52">
        <v>82349.64</v>
      </c>
      <c r="I34" s="52">
        <f>Table3[[#This Row],[Work 1-19 Hrs]]+Table3[[#This Row],[Did nothing]]</f>
        <v>162349.12</v>
      </c>
      <c r="J34" s="56">
        <f>Table3[[#This Row],[Total Unemployed]]/Table3[[#This Row],[Labour Force]]</f>
        <v>0.1447829519223463</v>
      </c>
      <c r="K34" s="56">
        <f>Table3[[#This Row],[Work 20 -39 Hrs]]/Table3[[#This Row],[Labour Force]]</f>
        <v>0.19179756210406307</v>
      </c>
    </row>
    <row r="35" spans="1:11" x14ac:dyDescent="0.35">
      <c r="A35" s="53" t="s">
        <v>84</v>
      </c>
      <c r="B35" s="54">
        <v>1832572.2</v>
      </c>
      <c r="C35" s="55">
        <f>Table3[[#This Row],[Working Age Population]]-Table3[[#This Row],[Labour Force]]</f>
        <v>841844.7</v>
      </c>
      <c r="D35" s="52">
        <v>990727.5</v>
      </c>
      <c r="E35" s="52">
        <v>319819</v>
      </c>
      <c r="F35" s="52">
        <v>358347.4</v>
      </c>
      <c r="G35" s="52">
        <v>228488.9</v>
      </c>
      <c r="H35" s="52">
        <v>84072.16</v>
      </c>
      <c r="I35" s="52">
        <f>Table3[[#This Row],[Work 1-19 Hrs]]+Table3[[#This Row],[Did nothing]]</f>
        <v>312561.06</v>
      </c>
      <c r="J35" s="56">
        <f>Table3[[#This Row],[Total Unemployed]]/Table3[[#This Row],[Labour Force]]</f>
        <v>0.31548640771554237</v>
      </c>
      <c r="K35" s="56">
        <f>Table3[[#This Row],[Work 20 -39 Hrs]]/Table3[[#This Row],[Labour Force]]</f>
        <v>0.3617012750731155</v>
      </c>
    </row>
    <row r="36" spans="1:11" x14ac:dyDescent="0.35">
      <c r="A36" s="53" t="s">
        <v>85</v>
      </c>
      <c r="B36" s="54">
        <v>2117759.7999999998</v>
      </c>
      <c r="C36" s="55">
        <f>Table3[[#This Row],[Working Age Population]]-Table3[[#This Row],[Labour Force]]</f>
        <v>1538643.0999999999</v>
      </c>
      <c r="D36" s="52">
        <v>579116.69999999995</v>
      </c>
      <c r="E36" s="52">
        <v>149877.70000000001</v>
      </c>
      <c r="F36" s="52">
        <v>124792.9</v>
      </c>
      <c r="G36" s="52">
        <v>231005.4</v>
      </c>
      <c r="H36" s="52">
        <v>73440.7</v>
      </c>
      <c r="I36" s="52">
        <f>Table3[[#This Row],[Work 1-19 Hrs]]+Table3[[#This Row],[Did nothing]]</f>
        <v>304446.09999999998</v>
      </c>
      <c r="J36" s="56">
        <f>Table3[[#This Row],[Total Unemployed]]/Table3[[#This Row],[Labour Force]]</f>
        <v>0.52570768551485392</v>
      </c>
      <c r="K36" s="56">
        <f>Table3[[#This Row],[Work 20 -39 Hrs]]/Table3[[#This Row],[Labour Force]]</f>
        <v>0.21548834630394875</v>
      </c>
    </row>
    <row r="37" spans="1:11" x14ac:dyDescent="0.35">
      <c r="A37" s="53" t="s">
        <v>86</v>
      </c>
      <c r="B37" s="54">
        <v>2558121.4</v>
      </c>
      <c r="C37" s="55">
        <f>Table3[[#This Row],[Working Age Population]]-Table3[[#This Row],[Labour Force]]</f>
        <v>999011.2</v>
      </c>
      <c r="D37" s="52">
        <v>1559110.2</v>
      </c>
      <c r="E37" s="52">
        <v>705965.8</v>
      </c>
      <c r="F37" s="52">
        <v>650576.5</v>
      </c>
      <c r="G37" s="52">
        <v>143196.29999999999</v>
      </c>
      <c r="H37" s="52">
        <v>59371.53</v>
      </c>
      <c r="I37" s="52">
        <f>Table3[[#This Row],[Work 1-19 Hrs]]+Table3[[#This Row],[Did nothing]]</f>
        <v>202567.83</v>
      </c>
      <c r="J37" s="56">
        <f>Table3[[#This Row],[Total Unemployed]]/Table3[[#This Row],[Labour Force]]</f>
        <v>0.12992528045804588</v>
      </c>
      <c r="K37" s="56">
        <f>Table3[[#This Row],[Work 20 -39 Hrs]]/Table3[[#This Row],[Labour Force]]</f>
        <v>0.41727422474691012</v>
      </c>
    </row>
    <row r="38" spans="1:11" x14ac:dyDescent="0.35">
      <c r="A38" s="53" t="s">
        <v>87</v>
      </c>
      <c r="B38" s="54">
        <v>2940208.7</v>
      </c>
      <c r="C38" s="55">
        <f>Table3[[#This Row],[Working Age Population]]-Table3[[#This Row],[Labour Force]]</f>
        <v>1296957.2000000002</v>
      </c>
      <c r="D38" s="52">
        <v>1643251.5</v>
      </c>
      <c r="E38" s="52">
        <v>763787.3</v>
      </c>
      <c r="F38" s="52">
        <v>215532.9</v>
      </c>
      <c r="G38" s="52">
        <v>260433.2</v>
      </c>
      <c r="H38" s="52">
        <v>403498.1</v>
      </c>
      <c r="I38" s="52">
        <f>Table3[[#This Row],[Work 1-19 Hrs]]+Table3[[#This Row],[Did nothing]]</f>
        <v>663931.30000000005</v>
      </c>
      <c r="J38" s="56">
        <f>Table3[[#This Row],[Total Unemployed]]/Table3[[#This Row],[Labour Force]]</f>
        <v>0.40403510965911188</v>
      </c>
      <c r="K38" s="56">
        <f>Table3[[#This Row],[Work 20 -39 Hrs]]/Table3[[#This Row],[Labour Force]]</f>
        <v>0.1311624544386541</v>
      </c>
    </row>
  </sheetData>
  <pageMargins left="0.7" right="0.7" top="0.75" bottom="0.75" header="0.3" footer="0.3"/>
  <pageSetup orientation="portrait" horizontalDpi="4294967295" verticalDpi="4294967295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161EA-8D86-42BC-A669-743062450F85}">
  <dimension ref="A1:K24"/>
  <sheetViews>
    <sheetView workbookViewId="0">
      <selection activeCell="G21" sqref="A21:XFD24"/>
    </sheetView>
  </sheetViews>
  <sheetFormatPr defaultRowHeight="14.4" x14ac:dyDescent="0.3"/>
  <cols>
    <col min="1" max="1" width="10" bestFit="1" customWidth="1"/>
    <col min="2" max="2" width="25.88671875" bestFit="1" customWidth="1"/>
    <col min="3" max="3" width="22.109375" bestFit="1" customWidth="1"/>
    <col min="4" max="4" width="15.6640625" bestFit="1" customWidth="1"/>
    <col min="5" max="5" width="18.88671875" bestFit="1" customWidth="1"/>
    <col min="6" max="6" width="20.88671875" bestFit="1" customWidth="1"/>
    <col min="7" max="7" width="19.6640625" bestFit="1" customWidth="1"/>
    <col min="8" max="8" width="14.6640625" bestFit="1" customWidth="1"/>
    <col min="9" max="9" width="20.5546875" bestFit="1" customWidth="1"/>
    <col min="10" max="10" width="22.5546875" bestFit="1" customWidth="1"/>
    <col min="11" max="11" width="27.33203125" bestFit="1" customWidth="1"/>
  </cols>
  <sheetData>
    <row r="1" spans="1:11" s="39" customFormat="1" x14ac:dyDescent="0.3">
      <c r="A1" s="38" t="s">
        <v>88</v>
      </c>
      <c r="B1" s="38" t="s">
        <v>43</v>
      </c>
      <c r="C1" s="38" t="s">
        <v>44</v>
      </c>
      <c r="D1" s="38" t="s">
        <v>45</v>
      </c>
      <c r="E1" s="38" t="s">
        <v>89</v>
      </c>
      <c r="F1" s="38" t="s">
        <v>90</v>
      </c>
      <c r="G1" s="38" t="s">
        <v>91</v>
      </c>
      <c r="H1" s="38" t="s">
        <v>92</v>
      </c>
      <c r="I1" s="38" t="s">
        <v>5</v>
      </c>
      <c r="J1" s="38" t="s">
        <v>49</v>
      </c>
      <c r="K1" s="38" t="s">
        <v>93</v>
      </c>
    </row>
    <row r="2" spans="1:11" ht="15" x14ac:dyDescent="0.35">
      <c r="A2" s="40" t="s">
        <v>94</v>
      </c>
      <c r="B2" s="22">
        <v>101769739.412618</v>
      </c>
      <c r="C2" s="22">
        <f>Table13[[#This Row],[Working Age Population]]-Table13[[#This Row],[Labour Force]]</f>
        <v>28838131.175166085</v>
      </c>
      <c r="D2" s="22">
        <v>72931608.237451911</v>
      </c>
      <c r="E2" s="22">
        <v>55206939.537812598</v>
      </c>
      <c r="F2" s="22">
        <v>13052219.344110304</v>
      </c>
      <c r="G2" s="22">
        <v>3145382.5868843147</v>
      </c>
      <c r="H2" s="22">
        <v>1527066.7686446952</v>
      </c>
      <c r="I2" s="22">
        <f>Table13[[#This Row],[Worked 1 -19 Hrs]]+Table13[[#This Row],[Did nothing ]]</f>
        <v>4672449.3555290103</v>
      </c>
      <c r="J2" s="41">
        <f>Table13[[#This Row],[Total Unemployed]]/Table13[[#This Row],[Labour Force]]</f>
        <v>6.4066177456506571E-2</v>
      </c>
      <c r="K2" s="41">
        <f>Table13[[#This Row],[Worked 20 -39 Hrs]]/Table13[[#This Row],[Labour Force]]</f>
        <v>0.17896519300129346</v>
      </c>
    </row>
    <row r="3" spans="1:11" ht="15" x14ac:dyDescent="0.35">
      <c r="A3" s="40" t="s">
        <v>95</v>
      </c>
      <c r="B3" s="22">
        <v>102824239.52744545</v>
      </c>
      <c r="C3" s="22">
        <f>Table13[[#This Row],[Working Age Population]]-Table13[[#This Row],[Labour Force]]</f>
        <v>29388135.144445524</v>
      </c>
      <c r="D3" s="22">
        <v>73436104.382999927</v>
      </c>
      <c r="E3" s="22">
        <v>67902546.258984804</v>
      </c>
      <c r="F3" s="22">
        <v>12208823.177424803</v>
      </c>
      <c r="G3" s="22">
        <v>3087719.2776133949</v>
      </c>
      <c r="H3" s="22">
        <v>2445839.6198057556</v>
      </c>
      <c r="I3" s="22">
        <f>Table13[[#This Row],[Worked 1 -19 Hrs]]+Table13[[#This Row],[Did nothing ]]</f>
        <v>5533558.8974191509</v>
      </c>
      <c r="J3" s="41">
        <f>Table13[[#This Row],[Total Unemployed]]/Table13[[#This Row],[Labour Force]]</f>
        <v>7.5352021242294287E-2</v>
      </c>
      <c r="K3" s="41">
        <f>Table13[[#This Row],[Worked 20 -39 Hrs]]/Table13[[#This Row],[Labour Force]]</f>
        <v>0.16625096442685325</v>
      </c>
    </row>
    <row r="4" spans="1:11" ht="15" x14ac:dyDescent="0.35">
      <c r="A4" s="40" t="s">
        <v>96</v>
      </c>
      <c r="B4" s="22">
        <v>103567619</v>
      </c>
      <c r="C4" s="22">
        <f>Table13[[#This Row],[Working Age Population]]-Table13[[#This Row],[Labour Force]]</f>
        <v>29557016.858908907</v>
      </c>
      <c r="D4" s="22">
        <v>74010602.141091093</v>
      </c>
      <c r="E4" s="22">
        <v>54376022.851091094</v>
      </c>
      <c r="F4" s="22">
        <v>13571097.5</v>
      </c>
      <c r="G4" s="22">
        <v>3105796.09</v>
      </c>
      <c r="H4" s="22">
        <v>2957685.7</v>
      </c>
      <c r="I4" s="22">
        <f>Table13[[#This Row],[Worked 1 -19 Hrs]]+Table13[[#This Row],[Did nothing ]]</f>
        <v>6063481.79</v>
      </c>
      <c r="J4" s="41">
        <f>Table13[[#This Row],[Total Unemployed]]/Table13[[#This Row],[Labour Force]]</f>
        <v>8.1927205219068489E-2</v>
      </c>
      <c r="K4" s="41">
        <f>Table13[[#This Row],[Worked 20 -39 Hrs]]/Table13[[#This Row],[Labour Force]]</f>
        <v>0.18336693807906815</v>
      </c>
    </row>
    <row r="5" spans="1:11" ht="15" x14ac:dyDescent="0.35">
      <c r="A5" s="40" t="s">
        <v>97</v>
      </c>
      <c r="B5" s="22">
        <v>104314000</v>
      </c>
      <c r="C5" s="22">
        <f>Table13[[#This Row],[Working Age Population]]-Table13[[#This Row],[Labour Force]]</f>
        <v>28373598</v>
      </c>
      <c r="D5" s="22">
        <v>75940402</v>
      </c>
      <c r="E5" s="22">
        <v>55216796</v>
      </c>
      <c r="F5" s="22">
        <v>13205504</v>
      </c>
      <c r="G5" s="22">
        <v>3850872</v>
      </c>
      <c r="H5" s="22">
        <v>3667230</v>
      </c>
      <c r="I5" s="22">
        <f>Table13[[#This Row],[Worked 1 -19 Hrs]]+Table13[[#This Row],[Did nothing ]]</f>
        <v>7518102</v>
      </c>
      <c r="J5" s="41">
        <f>Table13[[#This Row],[Total Unemployed]]/Table13[[#This Row],[Labour Force]]</f>
        <v>9.9000028996422754E-2</v>
      </c>
      <c r="K5" s="41">
        <f>Table13[[#This Row],[Worked 20 -39 Hrs]]/Table13[[#This Row],[Labour Force]]</f>
        <v>0.17389299572051251</v>
      </c>
    </row>
    <row r="6" spans="1:11" ht="15" x14ac:dyDescent="0.35">
      <c r="A6" s="40" t="s">
        <v>98</v>
      </c>
      <c r="B6" s="22">
        <v>105023335.2</v>
      </c>
      <c r="C6" s="22">
        <f>Table13[[#This Row],[Working Age Population]]-Table13[[#This Row],[Labour Force]]</f>
        <v>28065412.200000003</v>
      </c>
      <c r="D6" s="22">
        <v>76957923</v>
      </c>
      <c r="E6" s="22">
        <v>54506107</v>
      </c>
      <c r="F6" s="22">
        <v>14415714</v>
      </c>
      <c r="G6" s="22">
        <v>4158872</v>
      </c>
      <c r="H6" s="22">
        <v>3877230</v>
      </c>
      <c r="I6" s="22">
        <f>Table13[[#This Row],[Worked 1 -19 Hrs]]+Table13[[#This Row],[Did nothing ]]</f>
        <v>8036102</v>
      </c>
      <c r="J6" s="41">
        <f>Table13[[#This Row],[Total Unemployed]]/Table13[[#This Row],[Labour Force]]</f>
        <v>0.10442202292803562</v>
      </c>
      <c r="K6" s="41">
        <f>Table13[[#This Row],[Worked 20 -39 Hrs]]/Table13[[#This Row],[Labour Force]]</f>
        <v>0.18731942648712077</v>
      </c>
    </row>
    <row r="7" spans="1:11" ht="15" x14ac:dyDescent="0.35">
      <c r="A7" s="40" t="s">
        <v>99</v>
      </c>
      <c r="B7" s="22">
        <v>106001340</v>
      </c>
      <c r="C7" s="22">
        <f>Table13[[#This Row],[Working Age Population]]-Table13[[#This Row],[Labour Force]]</f>
        <v>27514769.99999994</v>
      </c>
      <c r="D7" s="42">
        <v>78486570.00000006</v>
      </c>
      <c r="E7" s="42">
        <v>53977958.453517504</v>
      </c>
      <c r="F7" s="42">
        <v>15023327.336692501</v>
      </c>
      <c r="G7" s="42">
        <v>4436077.3061539</v>
      </c>
      <c r="H7" s="42">
        <v>5049206.9036361603</v>
      </c>
      <c r="I7" s="22">
        <f>Table13[[#This Row],[Worked 1 -19 Hrs]]+Table13[[#This Row],[Did nothing ]]</f>
        <v>9485284.2097900603</v>
      </c>
      <c r="J7" s="41">
        <f>Table13[[#This Row],[Total Unemployed]]/Table13[[#This Row],[Labour Force]]</f>
        <v>0.12085232173848409</v>
      </c>
      <c r="K7" s="41">
        <f>Table13[[#This Row],[Worked 20 -39 Hrs]]/Table13[[#This Row],[Labour Force]]</f>
        <v>0.19141271349598396</v>
      </c>
    </row>
    <row r="8" spans="1:11" ht="15" x14ac:dyDescent="0.35">
      <c r="A8" s="40" t="s">
        <v>100</v>
      </c>
      <c r="B8" s="22">
        <v>106690350</v>
      </c>
      <c r="C8" s="22">
        <f>Table13[[#This Row],[Working Age Population]]-Table13[[#This Row],[Labour Force]]</f>
        <v>26804040</v>
      </c>
      <c r="D8" s="22">
        <v>79886310</v>
      </c>
      <c r="E8" s="22">
        <v>53626608.453517444</v>
      </c>
      <c r="F8" s="22">
        <v>15415717.336692499</v>
      </c>
      <c r="G8" s="22">
        <v>4879792.8944055233</v>
      </c>
      <c r="H8" s="22">
        <v>5764191.3153845277</v>
      </c>
      <c r="I8" s="22">
        <f>Table13[[#This Row],[Worked 1 -19 Hrs]]+Table13[[#This Row],[Did nothing ]]</f>
        <v>10643984.209790051</v>
      </c>
      <c r="J8" s="41">
        <f>Table13[[#This Row],[Total Unemployed]]/Table13[[#This Row],[Labour Force]]</f>
        <v>0.13323915211242141</v>
      </c>
      <c r="K8" s="41">
        <f>Table13[[#This Row],[Worked 20 -39 Hrs]]/Table13[[#This Row],[Labour Force]]</f>
        <v>0.19297070219781712</v>
      </c>
    </row>
    <row r="9" spans="1:11" ht="15" x14ac:dyDescent="0.35">
      <c r="A9" s="40" t="s">
        <v>101</v>
      </c>
      <c r="B9" s="22">
        <v>108033397.8016227</v>
      </c>
      <c r="C9" s="22">
        <f>Table13[[#This Row],[Working Age Population]]-Table13[[#This Row],[Labour Force]]</f>
        <v>27364201.963622704</v>
      </c>
      <c r="D9" s="22">
        <v>80669195.838</v>
      </c>
      <c r="E9" s="22">
        <v>53554109.216361895</v>
      </c>
      <c r="F9" s="22">
        <v>15916791.3665921</v>
      </c>
      <c r="G9" s="22">
        <v>5227614.8647707002</v>
      </c>
      <c r="H9" s="22">
        <v>5970680.3902752995</v>
      </c>
      <c r="I9" s="22">
        <f>Table13[[#This Row],[Worked 1 -19 Hrs]]+Table13[[#This Row],[Did nothing ]]</f>
        <v>11198295.255045999</v>
      </c>
      <c r="J9" s="41">
        <f>Table13[[#This Row],[Total Unemployed]]/Table13[[#This Row],[Labour Force]]</f>
        <v>0.13881748960947166</v>
      </c>
      <c r="K9" s="41">
        <f>Table13[[#This Row],[Worked 20 -39 Hrs]]/Table13[[#This Row],[Labour Force]]</f>
        <v>0.19730940913996745</v>
      </c>
    </row>
    <row r="10" spans="1:11" ht="15" x14ac:dyDescent="0.35">
      <c r="A10" s="40" t="s">
        <v>102</v>
      </c>
      <c r="B10" s="22">
        <v>108591600</v>
      </c>
      <c r="C10" s="22">
        <f>Table13[[#This Row],[Working Age Population]]-Table13[[#This Row],[Labour Force]]</f>
        <v>27439715</v>
      </c>
      <c r="D10" s="22">
        <v>81151885</v>
      </c>
      <c r="E10" s="22">
        <v>52576233</v>
      </c>
      <c r="F10" s="22">
        <v>17026342</v>
      </c>
      <c r="G10" s="22">
        <v>5728035</v>
      </c>
      <c r="H10" s="22">
        <v>5821275</v>
      </c>
      <c r="I10" s="22">
        <f>Table13[[#This Row],[Worked 1 -19 Hrs]]+Table13[[#This Row],[Did nothing ]]</f>
        <v>11549310</v>
      </c>
      <c r="J10" s="41">
        <f>Table13[[#This Row],[Total Unemployed]]/Table13[[#This Row],[Labour Force]]</f>
        <v>0.14231721173205034</v>
      </c>
      <c r="K10" s="41">
        <f>Table13[[#This Row],[Worked 20 -39 Hrs]]/Table13[[#This Row],[Labour Force]]</f>
        <v>0.2098083365531189</v>
      </c>
    </row>
    <row r="11" spans="1:11" ht="15" x14ac:dyDescent="0.35">
      <c r="A11" s="40" t="s">
        <v>103</v>
      </c>
      <c r="B11" s="22">
        <v>109439045.59119201</v>
      </c>
      <c r="C11" s="22">
        <f>Table13[[#This Row],[Working Age Population]]-Table13[[#This Row],[Labour Force]]</f>
        <v>26846924.371914208</v>
      </c>
      <c r="D11" s="22">
        <v>82592121.219277799</v>
      </c>
      <c r="E11" s="22">
        <v>53829103.774867401</v>
      </c>
      <c r="F11" s="22">
        <v>16836792.079151802</v>
      </c>
      <c r="G11" s="22">
        <v>6047965.4709410202</v>
      </c>
      <c r="H11" s="22">
        <v>5878259.8943175701</v>
      </c>
      <c r="I11" s="22">
        <f>Table13[[#This Row],[Worked 1 -19 Hrs]]+Table13[[#This Row],[Did nothing ]]</f>
        <v>11926225.365258589</v>
      </c>
      <c r="J11" s="41">
        <f>Table13[[#This Row],[Total Unemployed]]/Table13[[#This Row],[Labour Force]]</f>
        <v>0.14439906844861242</v>
      </c>
      <c r="K11" s="41">
        <f>Table13[[#This Row],[Worked 20 -39 Hrs]]/Table13[[#This Row],[Labour Force]]</f>
        <v>0.20385469982604021</v>
      </c>
    </row>
    <row r="12" spans="1:11" ht="15" x14ac:dyDescent="0.35">
      <c r="A12" s="40" t="s">
        <v>104</v>
      </c>
      <c r="B12" s="22">
        <v>110286507.577393</v>
      </c>
      <c r="C12" s="22">
        <f>Table13[[#This Row],[Working Age Population]]-Table13[[#This Row],[Labour Force]]</f>
        <v>26346419.666215196</v>
      </c>
      <c r="D12" s="22">
        <v>83940087.911177799</v>
      </c>
      <c r="E12" s="22">
        <v>52675979.344714597</v>
      </c>
      <c r="F12" s="22">
        <v>17678916.449170701</v>
      </c>
      <c r="G12" s="22">
        <v>7234750.5940159298</v>
      </c>
      <c r="H12" s="22">
        <v>6350441.03621417</v>
      </c>
      <c r="I12" s="22">
        <f>Table13[[#This Row],[Worked 1 -19 Hrs]]+Table13[[#This Row],[Did nothing ]]</f>
        <v>13585191.630230099</v>
      </c>
      <c r="J12" s="41">
        <f>Table13[[#This Row],[Total Unemployed]]/Table13[[#This Row],[Labour Force]]</f>
        <v>0.16184390519825798</v>
      </c>
      <c r="K12" s="41">
        <f>Table13[[#This Row],[Worked 20 -39 Hrs]]/Table13[[#This Row],[Labour Force]]</f>
        <v>0.21061350886215244</v>
      </c>
    </row>
    <row r="13" spans="1:11" ht="15" x14ac:dyDescent="0.35">
      <c r="A13" s="43" t="s">
        <v>105</v>
      </c>
      <c r="B13" s="22">
        <v>111133969.563594</v>
      </c>
      <c r="C13" s="22">
        <f>Table13[[#This Row],[Working Age Population]]-Table13[[#This Row],[Labour Force]]</f>
        <v>26045914.960516199</v>
      </c>
      <c r="D13" s="22">
        <v>85088054.603077799</v>
      </c>
      <c r="E13" s="22">
        <v>51060935.741237603</v>
      </c>
      <c r="F13" s="22">
        <v>18029070.7740517</v>
      </c>
      <c r="G13" s="22">
        <v>8461422.1025123596</v>
      </c>
      <c r="H13" s="22">
        <v>7536626.1478461996</v>
      </c>
      <c r="I13" s="22">
        <f>Table13[[#This Row],[Worked 1 -19 Hrs]]+Table13[[#This Row],[Did nothing ]]</f>
        <v>15998048.250358559</v>
      </c>
      <c r="J13" s="41">
        <f>Table13[[#This Row],[Total Unemployed]]/Table13[[#This Row],[Labour Force]]</f>
        <v>0.18801755810479981</v>
      </c>
      <c r="K13" s="41">
        <f>Table13[[#This Row],[Worked 20 -39 Hrs]]/Table13[[#This Row],[Labour Force]]</f>
        <v>0.21188721328927354</v>
      </c>
    </row>
    <row r="14" spans="1:11" ht="15" x14ac:dyDescent="0.35">
      <c r="A14" s="43" t="s">
        <v>106</v>
      </c>
      <c r="B14" s="22">
        <v>112118969.563594</v>
      </c>
      <c r="C14" s="22">
        <f>Table13[[#This Row],[Working Age Population]]-Table13[[#This Row],[Labour Force]]</f>
        <v>25581431.326411948</v>
      </c>
      <c r="D14" s="22">
        <v>86537538.237182051</v>
      </c>
      <c r="E14" s="22">
        <v>51165529.6392712</v>
      </c>
      <c r="F14" s="22">
        <v>17700866.331270002</v>
      </c>
      <c r="G14" s="22">
        <v>9070230.4709126502</v>
      </c>
      <c r="H14" s="22">
        <v>8600911.7957281992</v>
      </c>
      <c r="I14" s="22">
        <f>Table13[[#This Row],[Worked 1 -19 Hrs]]+Table13[[#This Row],[Did nothing ]]</f>
        <v>17671142.266640849</v>
      </c>
      <c r="J14" s="41">
        <f>Table13[[#This Row],[Total Unemployed]]/Table13[[#This Row],[Labour Force]]</f>
        <v>0.20420204487684626</v>
      </c>
      <c r="K14" s="41">
        <f>Table13[[#This Row],[Worked 20 -39 Hrs]]/Table13[[#This Row],[Labour Force]]</f>
        <v>0.20454552662170114</v>
      </c>
    </row>
    <row r="15" spans="1:11" ht="15" x14ac:dyDescent="0.35">
      <c r="A15" s="43" t="s">
        <v>107</v>
      </c>
      <c r="B15" s="22">
        <v>113168969.563594</v>
      </c>
      <c r="C15" s="22">
        <f>Table13[[#This Row],[Working Age Population]]-Table13[[#This Row],[Labour Force]]</f>
        <v>24962245.326411977</v>
      </c>
      <c r="D15" s="22">
        <v>88206724.237182021</v>
      </c>
      <c r="E15" s="22">
        <v>51154481.6392712</v>
      </c>
      <c r="F15" s="22">
        <v>17800866.331270002</v>
      </c>
      <c r="G15" s="22">
        <v>10150540.4709126</v>
      </c>
      <c r="H15" s="22">
        <v>9100835.7957281992</v>
      </c>
      <c r="I15" s="22">
        <f>Table13[[#This Row],[Worked 1 -19 Hrs]]+Table13[[#This Row],[Did nothing ]]</f>
        <v>19251376.266640797</v>
      </c>
      <c r="J15" s="41">
        <f>Table13[[#This Row],[Total Unemployed]]/Table13[[#This Row],[Labour Force]]</f>
        <v>0.2182529329042435</v>
      </c>
      <c r="K15" s="41">
        <f>Table13[[#This Row],[Worked 20 -39 Hrs]]/Table13[[#This Row],[Labour Force]]</f>
        <v>0.20180849572652371</v>
      </c>
    </row>
    <row r="16" spans="1:11" ht="15" x14ac:dyDescent="0.35">
      <c r="A16" s="43" t="s">
        <v>108</v>
      </c>
      <c r="B16" s="22">
        <v>114310969.563594</v>
      </c>
      <c r="C16" s="22">
        <f>Table13[[#This Row],[Working Age Population]]-Table13[[#This Row],[Labour Force]]</f>
        <v>24801768.982411996</v>
      </c>
      <c r="D16" s="22">
        <v>89509200.581182003</v>
      </c>
      <c r="E16" s="22">
        <v>51173757.649271198</v>
      </c>
      <c r="F16" s="22">
        <v>17991866.441270001</v>
      </c>
      <c r="G16" s="22">
        <v>10932460.490912599</v>
      </c>
      <c r="H16" s="22">
        <v>9411115.9997281991</v>
      </c>
      <c r="I16" s="22">
        <f>Table13[[#This Row],[Worked 1 -19 Hrs]]+Table13[[#This Row],[Did nothing ]]</f>
        <v>20343576.490640797</v>
      </c>
      <c r="J16" s="41">
        <f>Table13[[#This Row],[Total Unemployed]]/Table13[[#This Row],[Labour Force]]</f>
        <v>0.22727916637116896</v>
      </c>
      <c r="K16" s="41">
        <f>Table13[[#This Row],[Worked 20 -39 Hrs]]/Table13[[#This Row],[Labour Force]]</f>
        <v>0.20100577733293407</v>
      </c>
    </row>
    <row r="17" spans="1:11" ht="15" x14ac:dyDescent="0.35">
      <c r="A17" s="44" t="s">
        <v>109</v>
      </c>
      <c r="B17" s="22">
        <v>115492969.563594</v>
      </c>
      <c r="C17" s="22">
        <f>Table13[[#This Row],[Working Age Population]]-Table13[[#This Row],[Labour Force]]</f>
        <v>25022377.957324103</v>
      </c>
      <c r="D17" s="22">
        <v>90470591.606269896</v>
      </c>
      <c r="E17" s="22">
        <v>51326653.6392712</v>
      </c>
      <c r="F17" s="22">
        <v>18216289.977316</v>
      </c>
      <c r="G17" s="22">
        <v>11182599.358723</v>
      </c>
      <c r="H17" s="22">
        <v>9745048.6309597008</v>
      </c>
      <c r="I17" s="22">
        <f>Table13[[#This Row],[Worked 1 -19 Hrs]]+Table13[[#This Row],[Did nothing ]]</f>
        <v>20927647.9896827</v>
      </c>
      <c r="J17" s="41">
        <f>Table13[[#This Row],[Total Unemployed]]/Table13[[#This Row],[Labour Force]]</f>
        <v>0.2313198976387853</v>
      </c>
      <c r="K17" s="41">
        <f>Table13[[#This Row],[Worked 20 -39 Hrs]]/Table13[[#This Row],[Labour Force]]</f>
        <v>0.20135040186974476</v>
      </c>
    </row>
    <row r="18" spans="1:11" ht="15" x14ac:dyDescent="0.35">
      <c r="A18" s="45" t="s">
        <v>110</v>
      </c>
      <c r="B18" s="22">
        <v>116871186</v>
      </c>
      <c r="C18" s="22">
        <f>Table13[[#This Row],[Working Age Population]]-Table13[[#This Row],[Labour Force]]</f>
        <v>36579292</v>
      </c>
      <c r="D18" s="22">
        <v>80291894</v>
      </c>
      <c r="E18" s="22">
        <v>35585273.700000003</v>
      </c>
      <c r="F18" s="22">
        <v>22942002.600000001</v>
      </c>
      <c r="G18" s="22">
        <v>12395363.9</v>
      </c>
      <c r="H18" s="22">
        <v>9369253.3000000007</v>
      </c>
      <c r="I18" s="22">
        <f>Table13[[#This Row],[Worked 1 -19 Hrs]]+Table13[[#This Row],[Did nothing ]]</f>
        <v>21764617.200000003</v>
      </c>
      <c r="J18" s="41">
        <f>Table13[[#This Row],[Total Unemployed]]/Table13[[#This Row],[Labour Force]]</f>
        <v>0.27106867350768937</v>
      </c>
      <c r="K18" s="41">
        <f>Table13[[#This Row],[Worked 20 -39 Hrs]]/Table13[[#This Row],[Labour Force]]</f>
        <v>0.28573248751611219</v>
      </c>
    </row>
    <row r="19" spans="1:11" ht="15" x14ac:dyDescent="0.35">
      <c r="A19" s="46" t="s">
        <v>111</v>
      </c>
      <c r="B19" s="22">
        <v>122049400</v>
      </c>
      <c r="C19" s="22">
        <f>Table13[[#This Row],[Working Age Population]]-Table13[[#This Row],[Labour Force]]</f>
        <v>52373931.88000001</v>
      </c>
      <c r="D19" s="47">
        <v>69675468.11999999</v>
      </c>
      <c r="E19" s="22">
        <v>30572440.199999999</v>
      </c>
      <c r="F19" s="22">
        <v>15915638.9</v>
      </c>
      <c r="G19" s="22">
        <v>11027211.300000001</v>
      </c>
      <c r="H19" s="22">
        <v>12160177.800000001</v>
      </c>
      <c r="I19" s="22">
        <f>Table13[[#This Row],[Worked 1 -19 Hrs]]+Table13[[#This Row],[Did nothing ]]</f>
        <v>23187389.100000001</v>
      </c>
      <c r="J19" s="41">
        <f>Table13[[#This Row],[Total Unemployed]]/Table13[[#This Row],[Labour Force]]</f>
        <v>0.332791292626338</v>
      </c>
      <c r="K19" s="41">
        <f>Table13[[#This Row],[Worked 20 -39 Hrs]]/Table13[[#This Row],[Labour Force]]</f>
        <v>0.228425288404076</v>
      </c>
    </row>
    <row r="21" spans="1:11" x14ac:dyDescent="0.3">
      <c r="B21" s="48"/>
      <c r="C21" s="48"/>
      <c r="D21" s="48"/>
      <c r="E21" s="48"/>
      <c r="F21" s="48"/>
      <c r="G21" s="48"/>
      <c r="H21" s="48"/>
      <c r="I21" s="48"/>
    </row>
    <row r="22" spans="1:11" x14ac:dyDescent="0.3">
      <c r="D22" s="49"/>
    </row>
    <row r="23" spans="1:11" x14ac:dyDescent="0.3">
      <c r="D23" s="49"/>
      <c r="E23" s="49"/>
      <c r="I23" s="49"/>
    </row>
    <row r="24" spans="1:11" x14ac:dyDescent="0.3">
      <c r="E24" s="50"/>
    </row>
  </sheetData>
  <pageMargins left="0.7" right="0.7" top="0.75" bottom="0.75" header="0.3" footer="0.3"/>
  <pageSetup orientation="portrait" horizontalDpi="4294967295" verticalDpi="4294967295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D6C46-67D0-49C0-9BC3-6C066F3D34BD}">
  <dimension ref="A1:E182"/>
  <sheetViews>
    <sheetView workbookViewId="0">
      <selection activeCell="H6" sqref="H6"/>
    </sheetView>
  </sheetViews>
  <sheetFormatPr defaultColWidth="9.109375" defaultRowHeight="14.4" x14ac:dyDescent="0.3"/>
  <cols>
    <col min="1" max="1" width="24.44140625" style="35" bestFit="1" customWidth="1"/>
    <col min="2" max="2" width="9.6640625" style="57" bestFit="1" customWidth="1"/>
    <col min="3" max="3" width="12.109375" style="57" bestFit="1" customWidth="1"/>
    <col min="4" max="4" width="21.5546875" style="35" bestFit="1" customWidth="1"/>
    <col min="5" max="5" width="7.6640625" style="35" bestFit="1" customWidth="1"/>
    <col min="6" max="16384" width="9.109375" style="35"/>
  </cols>
  <sheetData>
    <row r="1" spans="1:5" x14ac:dyDescent="0.3">
      <c r="A1" s="35" t="s">
        <v>112</v>
      </c>
      <c r="B1" s="57" t="s">
        <v>113</v>
      </c>
      <c r="C1" s="57" t="s">
        <v>114</v>
      </c>
      <c r="D1" s="35" t="s">
        <v>297</v>
      </c>
      <c r="E1" s="35" t="s">
        <v>115</v>
      </c>
    </row>
    <row r="2" spans="1:5" x14ac:dyDescent="0.3">
      <c r="A2" s="35" t="s">
        <v>116</v>
      </c>
      <c r="B2" s="57">
        <v>33.69</v>
      </c>
      <c r="C2" s="57">
        <v>33.65</v>
      </c>
      <c r="D2" s="58">
        <v>44166</v>
      </c>
      <c r="E2" s="35" t="s">
        <v>117</v>
      </c>
    </row>
    <row r="3" spans="1:5" x14ac:dyDescent="0.3">
      <c r="A3" s="35" t="s">
        <v>118</v>
      </c>
      <c r="B3" s="57">
        <v>33.4</v>
      </c>
      <c r="C3" s="57">
        <v>34</v>
      </c>
      <c r="D3" s="58">
        <v>43435</v>
      </c>
      <c r="E3" s="35" t="s">
        <v>117</v>
      </c>
    </row>
    <row r="4" spans="1:5" x14ac:dyDescent="0.3">
      <c r="A4" s="35" t="s">
        <v>119</v>
      </c>
      <c r="B4" s="57">
        <v>32.5</v>
      </c>
      <c r="C4" s="57">
        <v>30.8</v>
      </c>
      <c r="D4" s="58">
        <v>44166</v>
      </c>
      <c r="E4" s="35" t="s">
        <v>117</v>
      </c>
    </row>
    <row r="5" spans="1:5" x14ac:dyDescent="0.3">
      <c r="A5" s="35" t="s">
        <v>120</v>
      </c>
      <c r="B5" s="57">
        <v>30.6</v>
      </c>
      <c r="C5" s="57">
        <v>34</v>
      </c>
      <c r="D5" s="58">
        <v>44166</v>
      </c>
      <c r="E5" s="35" t="s">
        <v>117</v>
      </c>
    </row>
    <row r="6" spans="1:5" x14ac:dyDescent="0.3">
      <c r="A6" s="35" t="s">
        <v>121</v>
      </c>
      <c r="B6" s="57">
        <v>25.04</v>
      </c>
      <c r="C6" s="57">
        <v>24.37</v>
      </c>
      <c r="D6" s="58">
        <v>43070</v>
      </c>
      <c r="E6" s="35" t="s">
        <v>117</v>
      </c>
    </row>
    <row r="7" spans="1:5" x14ac:dyDescent="0.3">
      <c r="A7" s="35" t="s">
        <v>122</v>
      </c>
      <c r="B7" s="57">
        <v>24.6</v>
      </c>
      <c r="C7" s="57">
        <v>27.2</v>
      </c>
      <c r="D7" s="58">
        <v>44075</v>
      </c>
      <c r="E7" s="35" t="s">
        <v>117</v>
      </c>
    </row>
    <row r="8" spans="1:5" x14ac:dyDescent="0.3">
      <c r="A8" s="35" t="s">
        <v>123</v>
      </c>
      <c r="B8" s="57">
        <v>23.9</v>
      </c>
      <c r="C8" s="57">
        <v>23</v>
      </c>
      <c r="D8" s="58">
        <v>44075</v>
      </c>
      <c r="E8" s="35" t="s">
        <v>117</v>
      </c>
    </row>
    <row r="9" spans="1:5" x14ac:dyDescent="0.3">
      <c r="A9" s="35" t="s">
        <v>124</v>
      </c>
      <c r="B9" s="57">
        <v>23.5</v>
      </c>
      <c r="C9" s="57">
        <v>23.6</v>
      </c>
      <c r="D9" s="58">
        <v>43800</v>
      </c>
      <c r="E9" s="35" t="s">
        <v>117</v>
      </c>
    </row>
    <row r="10" spans="1:5" x14ac:dyDescent="0.3">
      <c r="A10" s="35" t="s">
        <v>125</v>
      </c>
      <c r="B10" s="57">
        <v>23.4</v>
      </c>
      <c r="C10" s="57">
        <v>28.5</v>
      </c>
      <c r="D10" s="58">
        <v>44166</v>
      </c>
      <c r="E10" s="35" t="s">
        <v>117</v>
      </c>
    </row>
    <row r="11" spans="1:5" x14ac:dyDescent="0.3">
      <c r="A11" s="35" t="s">
        <v>126</v>
      </c>
      <c r="B11" s="57">
        <v>22.9</v>
      </c>
      <c r="C11" s="57">
        <v>22.5</v>
      </c>
      <c r="D11" s="58">
        <v>43800</v>
      </c>
      <c r="E11" s="35" t="s">
        <v>117</v>
      </c>
    </row>
    <row r="12" spans="1:5" x14ac:dyDescent="0.3">
      <c r="A12" s="35" t="s">
        <v>127</v>
      </c>
      <c r="B12" s="57">
        <v>20.37</v>
      </c>
      <c r="C12" s="57">
        <v>20.48</v>
      </c>
      <c r="D12" s="58">
        <v>44197</v>
      </c>
      <c r="E12" s="35" t="s">
        <v>117</v>
      </c>
    </row>
    <row r="13" spans="1:5" x14ac:dyDescent="0.3">
      <c r="A13" s="35" t="s">
        <v>128</v>
      </c>
      <c r="B13" s="57">
        <v>20</v>
      </c>
      <c r="C13" s="57">
        <v>22</v>
      </c>
      <c r="D13" s="58">
        <v>44166</v>
      </c>
      <c r="E13" s="35" t="s">
        <v>117</v>
      </c>
    </row>
    <row r="14" spans="1:5" x14ac:dyDescent="0.3">
      <c r="A14" s="35" t="s">
        <v>129</v>
      </c>
      <c r="B14" s="57">
        <v>19.600000000000001</v>
      </c>
      <c r="C14" s="57">
        <v>19.5</v>
      </c>
      <c r="D14" s="58">
        <v>43800</v>
      </c>
      <c r="E14" s="35" t="s">
        <v>117</v>
      </c>
    </row>
    <row r="15" spans="1:5" x14ac:dyDescent="0.3">
      <c r="A15" s="35" t="s">
        <v>130</v>
      </c>
      <c r="B15" s="57">
        <v>19.100000000000001</v>
      </c>
      <c r="C15" s="57">
        <v>16.899999999999999</v>
      </c>
      <c r="D15" s="58">
        <v>43435</v>
      </c>
      <c r="E15" s="35" t="s">
        <v>117</v>
      </c>
    </row>
    <row r="16" spans="1:5" x14ac:dyDescent="0.3">
      <c r="A16" s="35" t="s">
        <v>131</v>
      </c>
      <c r="B16" s="57">
        <v>18.63</v>
      </c>
      <c r="C16" s="57">
        <v>18.559999999999999</v>
      </c>
      <c r="D16" s="58">
        <v>44166</v>
      </c>
      <c r="E16" s="35" t="s">
        <v>117</v>
      </c>
    </row>
    <row r="17" spans="1:5" x14ac:dyDescent="0.3">
      <c r="A17" s="35" t="s">
        <v>132</v>
      </c>
      <c r="B17" s="57">
        <v>18.5</v>
      </c>
      <c r="C17" s="57">
        <v>17.600000000000001</v>
      </c>
      <c r="D17" s="58">
        <v>44166</v>
      </c>
      <c r="E17" s="35" t="s">
        <v>117</v>
      </c>
    </row>
    <row r="18" spans="1:5" x14ac:dyDescent="0.3">
      <c r="A18" s="35" t="s">
        <v>133</v>
      </c>
      <c r="B18" s="57">
        <v>18.2</v>
      </c>
      <c r="C18" s="57">
        <v>17.899999999999999</v>
      </c>
      <c r="D18" s="58">
        <v>43800</v>
      </c>
      <c r="E18" s="35" t="s">
        <v>117</v>
      </c>
    </row>
    <row r="19" spans="1:5" x14ac:dyDescent="0.3">
      <c r="A19" s="35" t="s">
        <v>134</v>
      </c>
      <c r="B19" s="57">
        <v>18.100000000000001</v>
      </c>
      <c r="C19" s="57">
        <v>17.5</v>
      </c>
      <c r="D19" s="58">
        <v>44075</v>
      </c>
      <c r="E19" s="35" t="s">
        <v>117</v>
      </c>
    </row>
    <row r="20" spans="1:5" x14ac:dyDescent="0.3">
      <c r="A20" s="35" t="s">
        <v>135</v>
      </c>
      <c r="B20" s="57">
        <v>17.5</v>
      </c>
      <c r="C20" s="57">
        <v>11.7</v>
      </c>
      <c r="D20" s="58">
        <v>44166</v>
      </c>
      <c r="E20" s="35" t="s">
        <v>117</v>
      </c>
    </row>
    <row r="21" spans="1:5" x14ac:dyDescent="0.3">
      <c r="A21" s="35" t="s">
        <v>136</v>
      </c>
      <c r="B21" s="57">
        <v>17.3</v>
      </c>
      <c r="C21" s="57">
        <v>13.4</v>
      </c>
      <c r="D21" s="58">
        <v>44197</v>
      </c>
      <c r="E21" s="35" t="s">
        <v>117</v>
      </c>
    </row>
    <row r="22" spans="1:5" x14ac:dyDescent="0.3">
      <c r="A22" s="35" t="s">
        <v>137</v>
      </c>
      <c r="B22" s="57">
        <v>17</v>
      </c>
      <c r="C22" s="57">
        <v>14</v>
      </c>
      <c r="D22" s="58">
        <v>43800</v>
      </c>
      <c r="E22" s="35" t="s">
        <v>117</v>
      </c>
    </row>
    <row r="23" spans="1:5" x14ac:dyDescent="0.3">
      <c r="A23" s="35" t="s">
        <v>138</v>
      </c>
      <c r="B23" s="57">
        <v>16.399999999999999</v>
      </c>
      <c r="C23" s="57">
        <v>16.100000000000001</v>
      </c>
      <c r="D23" s="58">
        <v>44197</v>
      </c>
      <c r="E23" s="35" t="s">
        <v>117</v>
      </c>
    </row>
    <row r="24" spans="1:5" x14ac:dyDescent="0.3">
      <c r="A24" s="35" t="s">
        <v>139</v>
      </c>
      <c r="B24" s="57">
        <v>16.2</v>
      </c>
      <c r="C24" s="57">
        <v>16.399999999999999</v>
      </c>
      <c r="D24" s="58">
        <v>44136</v>
      </c>
      <c r="E24" s="35" t="s">
        <v>117</v>
      </c>
    </row>
    <row r="25" spans="1:5" x14ac:dyDescent="0.3">
      <c r="A25" s="35" t="s">
        <v>140</v>
      </c>
      <c r="B25" s="57">
        <v>16.2</v>
      </c>
      <c r="C25" s="57">
        <v>18</v>
      </c>
      <c r="D25" s="58">
        <v>44075</v>
      </c>
      <c r="E25" s="35" t="s">
        <v>117</v>
      </c>
    </row>
    <row r="26" spans="1:5" x14ac:dyDescent="0.3">
      <c r="A26" s="35" t="s">
        <v>141</v>
      </c>
      <c r="B26" s="57">
        <v>16.13</v>
      </c>
      <c r="C26" s="57">
        <v>16.260000000000002</v>
      </c>
      <c r="D26" s="58">
        <v>44166</v>
      </c>
      <c r="E26" s="35" t="s">
        <v>117</v>
      </c>
    </row>
    <row r="27" spans="1:5" x14ac:dyDescent="0.3">
      <c r="A27" s="35" t="s">
        <v>142</v>
      </c>
      <c r="B27" s="57">
        <v>16.100000000000001</v>
      </c>
      <c r="C27" s="57">
        <v>16.5</v>
      </c>
      <c r="D27" s="58">
        <v>44166</v>
      </c>
      <c r="E27" s="35" t="s">
        <v>117</v>
      </c>
    </row>
    <row r="28" spans="1:5" x14ac:dyDescent="0.3">
      <c r="A28" s="35" t="s">
        <v>143</v>
      </c>
      <c r="B28" s="57">
        <v>16</v>
      </c>
      <c r="C28" s="57">
        <v>22.1</v>
      </c>
      <c r="D28" s="58">
        <v>44044</v>
      </c>
      <c r="E28" s="35" t="s">
        <v>117</v>
      </c>
    </row>
    <row r="29" spans="1:5" x14ac:dyDescent="0.3">
      <c r="A29" s="35" t="s">
        <v>144</v>
      </c>
      <c r="B29" s="57">
        <v>13.9</v>
      </c>
      <c r="C29" s="57">
        <v>14.1</v>
      </c>
      <c r="D29" s="58">
        <v>44166</v>
      </c>
      <c r="E29" s="35" t="s">
        <v>117</v>
      </c>
    </row>
    <row r="30" spans="1:5" x14ac:dyDescent="0.3">
      <c r="A30" s="35" t="s">
        <v>145</v>
      </c>
      <c r="B30" s="57">
        <v>13.5</v>
      </c>
      <c r="C30" s="57">
        <v>13.5</v>
      </c>
      <c r="D30" s="58">
        <v>43800</v>
      </c>
      <c r="E30" s="35" t="s">
        <v>117</v>
      </c>
    </row>
    <row r="31" spans="1:5" x14ac:dyDescent="0.3">
      <c r="A31" s="35" t="s">
        <v>146</v>
      </c>
      <c r="B31" s="57">
        <v>13.4</v>
      </c>
      <c r="C31" s="57">
        <v>13.3</v>
      </c>
      <c r="D31" s="58">
        <v>43800</v>
      </c>
      <c r="E31" s="35" t="s">
        <v>117</v>
      </c>
    </row>
    <row r="32" spans="1:5" x14ac:dyDescent="0.3">
      <c r="A32" s="35" t="s">
        <v>147</v>
      </c>
      <c r="B32" s="57">
        <v>13.2</v>
      </c>
      <c r="C32" s="57">
        <v>11.4</v>
      </c>
      <c r="D32" s="58">
        <v>43800</v>
      </c>
      <c r="E32" s="35" t="s">
        <v>117</v>
      </c>
    </row>
    <row r="33" spans="1:5" x14ac:dyDescent="0.3">
      <c r="A33" s="35" t="s">
        <v>148</v>
      </c>
      <c r="B33" s="57">
        <v>13</v>
      </c>
      <c r="C33" s="57">
        <v>13.8</v>
      </c>
      <c r="D33" s="58">
        <v>44197</v>
      </c>
      <c r="E33" s="35" t="s">
        <v>117</v>
      </c>
    </row>
    <row r="34" spans="1:5" x14ac:dyDescent="0.3">
      <c r="A34" s="35" t="s">
        <v>149</v>
      </c>
      <c r="B34" s="57">
        <v>13</v>
      </c>
      <c r="C34" s="57">
        <v>12.9</v>
      </c>
      <c r="D34" s="58">
        <v>43800</v>
      </c>
      <c r="E34" s="35" t="s">
        <v>117</v>
      </c>
    </row>
    <row r="35" spans="1:5" x14ac:dyDescent="0.3">
      <c r="A35" s="35" t="s">
        <v>150</v>
      </c>
      <c r="B35" s="57">
        <v>12.9</v>
      </c>
      <c r="C35" s="57">
        <v>12.7</v>
      </c>
      <c r="D35" s="58">
        <v>44136</v>
      </c>
      <c r="E35" s="35" t="s">
        <v>117</v>
      </c>
    </row>
    <row r="36" spans="1:5" x14ac:dyDescent="0.3">
      <c r="A36" s="35" t="s">
        <v>151</v>
      </c>
      <c r="B36" s="57">
        <v>12.8</v>
      </c>
      <c r="C36" s="57">
        <v>12.9</v>
      </c>
      <c r="D36" s="58">
        <v>43800</v>
      </c>
      <c r="E36" s="35" t="s">
        <v>117</v>
      </c>
    </row>
    <row r="37" spans="1:5" x14ac:dyDescent="0.3">
      <c r="A37" s="35" t="s">
        <v>152</v>
      </c>
      <c r="B37" s="57">
        <v>12.6</v>
      </c>
      <c r="C37" s="57">
        <v>7.3</v>
      </c>
      <c r="D37" s="58">
        <v>44075</v>
      </c>
      <c r="E37" s="35" t="s">
        <v>117</v>
      </c>
    </row>
    <row r="38" spans="1:5" x14ac:dyDescent="0.3">
      <c r="A38" s="35" t="s">
        <v>153</v>
      </c>
      <c r="B38" s="57">
        <v>11.9</v>
      </c>
      <c r="C38" s="57">
        <v>11.9</v>
      </c>
      <c r="D38" s="58">
        <v>43800</v>
      </c>
      <c r="E38" s="35" t="s">
        <v>117</v>
      </c>
    </row>
    <row r="39" spans="1:5" x14ac:dyDescent="0.3">
      <c r="A39" s="35" t="s">
        <v>154</v>
      </c>
      <c r="B39" s="57">
        <v>11.9</v>
      </c>
      <c r="C39" s="57">
        <v>12.7</v>
      </c>
      <c r="D39" s="58">
        <v>44166</v>
      </c>
      <c r="E39" s="35" t="s">
        <v>117</v>
      </c>
    </row>
    <row r="40" spans="1:5" x14ac:dyDescent="0.3">
      <c r="A40" s="35" t="s">
        <v>155</v>
      </c>
      <c r="B40" s="57">
        <v>11.7</v>
      </c>
      <c r="C40" s="57">
        <v>13.1</v>
      </c>
      <c r="D40" s="58">
        <v>44075</v>
      </c>
      <c r="E40" s="35" t="s">
        <v>117</v>
      </c>
    </row>
    <row r="41" spans="1:5" x14ac:dyDescent="0.3">
      <c r="A41" s="35" t="s">
        <v>156</v>
      </c>
      <c r="B41" s="57">
        <v>11.6</v>
      </c>
      <c r="C41" s="57">
        <v>12.5</v>
      </c>
      <c r="D41" s="58">
        <v>44075</v>
      </c>
      <c r="E41" s="35" t="s">
        <v>117</v>
      </c>
    </row>
    <row r="42" spans="1:5" x14ac:dyDescent="0.3">
      <c r="A42" s="35" t="s">
        <v>157</v>
      </c>
      <c r="B42" s="57">
        <v>11.4</v>
      </c>
      <c r="C42" s="57">
        <v>11.7</v>
      </c>
      <c r="D42" s="58">
        <v>43556</v>
      </c>
      <c r="E42" s="35" t="s">
        <v>117</v>
      </c>
    </row>
    <row r="43" spans="1:5" x14ac:dyDescent="0.3">
      <c r="A43" s="35" t="s">
        <v>158</v>
      </c>
      <c r="B43" s="57">
        <v>11.29</v>
      </c>
      <c r="C43" s="57">
        <v>12.2</v>
      </c>
      <c r="D43" s="58">
        <v>43800</v>
      </c>
      <c r="E43" s="35" t="s">
        <v>117</v>
      </c>
    </row>
    <row r="44" spans="1:5" x14ac:dyDescent="0.3">
      <c r="A44" s="35" t="s">
        <v>159</v>
      </c>
      <c r="B44" s="57">
        <v>11.2</v>
      </c>
      <c r="C44" s="57">
        <v>11.1</v>
      </c>
      <c r="D44" s="58">
        <v>44166</v>
      </c>
      <c r="E44" s="35" t="s">
        <v>117</v>
      </c>
    </row>
    <row r="45" spans="1:5" x14ac:dyDescent="0.3">
      <c r="A45" s="35" t="s">
        <v>160</v>
      </c>
      <c r="B45" s="57">
        <v>10.9</v>
      </c>
      <c r="C45" s="57">
        <v>12.2</v>
      </c>
      <c r="D45" s="58">
        <v>44075</v>
      </c>
      <c r="E45" s="35" t="s">
        <v>117</v>
      </c>
    </row>
    <row r="46" spans="1:5" x14ac:dyDescent="0.3">
      <c r="A46" s="35" t="s">
        <v>161</v>
      </c>
      <c r="B46" s="57">
        <v>10.9</v>
      </c>
      <c r="C46" s="57">
        <v>11.9</v>
      </c>
      <c r="D46" s="58">
        <v>43800</v>
      </c>
      <c r="E46" s="35" t="s">
        <v>117</v>
      </c>
    </row>
    <row r="47" spans="1:5" x14ac:dyDescent="0.3">
      <c r="A47" s="35" t="s">
        <v>162</v>
      </c>
      <c r="B47" s="57">
        <v>10.7</v>
      </c>
      <c r="C47" s="57">
        <v>11.4</v>
      </c>
      <c r="D47" s="58">
        <v>44228</v>
      </c>
      <c r="E47" s="35" t="s">
        <v>117</v>
      </c>
    </row>
    <row r="48" spans="1:5" x14ac:dyDescent="0.3">
      <c r="A48" s="35" t="s">
        <v>163</v>
      </c>
      <c r="B48" s="57">
        <v>10.7</v>
      </c>
      <c r="C48" s="57">
        <v>10.1</v>
      </c>
      <c r="D48" s="58">
        <v>44166</v>
      </c>
      <c r="E48" s="35" t="s">
        <v>117</v>
      </c>
    </row>
    <row r="49" spans="1:5" x14ac:dyDescent="0.3">
      <c r="A49" s="35" t="s">
        <v>164</v>
      </c>
      <c r="B49" s="57">
        <v>10.5</v>
      </c>
      <c r="C49" s="57">
        <v>9.4</v>
      </c>
      <c r="D49" s="58">
        <v>44166</v>
      </c>
      <c r="E49" s="35" t="s">
        <v>117</v>
      </c>
    </row>
    <row r="50" spans="1:5" x14ac:dyDescent="0.3">
      <c r="A50" s="35" t="s">
        <v>165</v>
      </c>
      <c r="B50" s="57">
        <v>10.5</v>
      </c>
      <c r="C50" s="57">
        <v>10.9</v>
      </c>
      <c r="D50" s="58">
        <v>44166</v>
      </c>
      <c r="E50" s="35" t="s">
        <v>117</v>
      </c>
    </row>
    <row r="51" spans="1:5" x14ac:dyDescent="0.3">
      <c r="A51" s="35" t="s">
        <v>166</v>
      </c>
      <c r="B51" s="57">
        <v>10.4</v>
      </c>
      <c r="C51" s="57">
        <v>10.4</v>
      </c>
      <c r="D51" s="58">
        <v>43800</v>
      </c>
      <c r="E51" s="35" t="s">
        <v>117</v>
      </c>
    </row>
    <row r="52" spans="1:5" x14ac:dyDescent="0.3">
      <c r="A52" s="35" t="s">
        <v>167</v>
      </c>
      <c r="B52" s="57">
        <v>10.199999999999999</v>
      </c>
      <c r="C52" s="57">
        <v>10.3</v>
      </c>
      <c r="D52" s="58">
        <v>44197</v>
      </c>
      <c r="E52" s="35" t="s">
        <v>117</v>
      </c>
    </row>
    <row r="53" spans="1:5" x14ac:dyDescent="0.3">
      <c r="A53" s="35" t="s">
        <v>168</v>
      </c>
      <c r="B53" s="57">
        <v>9.9</v>
      </c>
      <c r="C53" s="57">
        <v>9</v>
      </c>
      <c r="D53" s="58">
        <v>44166</v>
      </c>
      <c r="E53" s="35" t="s">
        <v>117</v>
      </c>
    </row>
    <row r="54" spans="1:5" x14ac:dyDescent="0.3">
      <c r="A54" s="35" t="s">
        <v>169</v>
      </c>
      <c r="B54" s="57">
        <v>9.8000000000000007</v>
      </c>
      <c r="C54" s="57">
        <v>9.5</v>
      </c>
      <c r="D54" s="58">
        <v>44197</v>
      </c>
      <c r="E54" s="35" t="s">
        <v>117</v>
      </c>
    </row>
    <row r="55" spans="1:5" x14ac:dyDescent="0.3">
      <c r="A55" s="35" t="s">
        <v>170</v>
      </c>
      <c r="B55" s="57">
        <v>9.8000000000000007</v>
      </c>
      <c r="C55" s="57">
        <v>10.6</v>
      </c>
      <c r="D55" s="58">
        <v>43983</v>
      </c>
      <c r="E55" s="35" t="s">
        <v>117</v>
      </c>
    </row>
    <row r="56" spans="1:5" x14ac:dyDescent="0.3">
      <c r="A56" s="35" t="s">
        <v>171</v>
      </c>
      <c r="B56" s="57">
        <v>9.8000000000000007</v>
      </c>
      <c r="C56" s="57">
        <v>9.6</v>
      </c>
      <c r="D56" s="58">
        <v>43800</v>
      </c>
      <c r="E56" s="35" t="s">
        <v>117</v>
      </c>
    </row>
    <row r="57" spans="1:5" x14ac:dyDescent="0.3">
      <c r="A57" s="35" t="s">
        <v>172</v>
      </c>
      <c r="B57" s="57">
        <v>9.6</v>
      </c>
      <c r="C57" s="57">
        <v>9.6999999999999993</v>
      </c>
      <c r="D57" s="58">
        <v>43800</v>
      </c>
      <c r="E57" s="35" t="s">
        <v>117</v>
      </c>
    </row>
    <row r="58" spans="1:5" x14ac:dyDescent="0.3">
      <c r="A58" s="35" t="s">
        <v>173</v>
      </c>
      <c r="B58" s="57">
        <v>9.5</v>
      </c>
      <c r="C58" s="57">
        <v>10.7</v>
      </c>
      <c r="D58" s="58">
        <v>43800</v>
      </c>
      <c r="E58" s="35" t="s">
        <v>117</v>
      </c>
    </row>
    <row r="59" spans="1:5" x14ac:dyDescent="0.3">
      <c r="A59" s="35" t="s">
        <v>174</v>
      </c>
      <c r="B59" s="57">
        <v>9.5</v>
      </c>
      <c r="C59" s="57">
        <v>9.9</v>
      </c>
      <c r="D59" s="58">
        <v>44075</v>
      </c>
      <c r="E59" s="35" t="s">
        <v>117</v>
      </c>
    </row>
    <row r="60" spans="1:5" x14ac:dyDescent="0.3">
      <c r="A60" s="35" t="s">
        <v>175</v>
      </c>
      <c r="B60" s="57">
        <v>9.4</v>
      </c>
      <c r="C60" s="57">
        <v>8.8000000000000007</v>
      </c>
      <c r="D60" s="58">
        <v>44197</v>
      </c>
      <c r="E60" s="35" t="s">
        <v>117</v>
      </c>
    </row>
    <row r="61" spans="1:5" x14ac:dyDescent="0.3">
      <c r="A61" s="35" t="s">
        <v>176</v>
      </c>
      <c r="B61" s="57">
        <v>9.3000000000000007</v>
      </c>
      <c r="C61" s="57">
        <v>8.1999999999999993</v>
      </c>
      <c r="D61" s="58">
        <v>44197</v>
      </c>
      <c r="E61" s="35" t="s">
        <v>117</v>
      </c>
    </row>
    <row r="62" spans="1:5" x14ac:dyDescent="0.3">
      <c r="A62" s="35" t="s">
        <v>177</v>
      </c>
      <c r="B62" s="57">
        <v>9.1999999999999993</v>
      </c>
      <c r="C62" s="57">
        <v>9.1999999999999993</v>
      </c>
      <c r="D62" s="58">
        <v>43800</v>
      </c>
      <c r="E62" s="35" t="s">
        <v>117</v>
      </c>
    </row>
    <row r="63" spans="1:5" x14ac:dyDescent="0.3">
      <c r="A63" s="35" t="s">
        <v>178</v>
      </c>
      <c r="B63" s="57">
        <v>9.1</v>
      </c>
      <c r="C63" s="57">
        <v>8.9</v>
      </c>
      <c r="D63" s="58">
        <v>43800</v>
      </c>
      <c r="E63" s="35" t="s">
        <v>117</v>
      </c>
    </row>
    <row r="64" spans="1:5" x14ac:dyDescent="0.3">
      <c r="A64" s="35" t="s">
        <v>179</v>
      </c>
      <c r="B64" s="57">
        <v>9</v>
      </c>
      <c r="C64" s="57">
        <v>8.8000000000000007</v>
      </c>
      <c r="D64" s="58">
        <v>44166</v>
      </c>
      <c r="E64" s="35" t="s">
        <v>117</v>
      </c>
    </row>
    <row r="65" spans="1:5" x14ac:dyDescent="0.3">
      <c r="A65" s="35" t="s">
        <v>180</v>
      </c>
      <c r="B65" s="57">
        <v>8.9</v>
      </c>
      <c r="C65" s="57">
        <v>9.5</v>
      </c>
      <c r="D65" s="58">
        <v>43800</v>
      </c>
      <c r="E65" s="35" t="s">
        <v>117</v>
      </c>
    </row>
    <row r="66" spans="1:5" x14ac:dyDescent="0.3">
      <c r="A66" s="35" t="s">
        <v>181</v>
      </c>
      <c r="B66" s="57">
        <v>8.9</v>
      </c>
      <c r="C66" s="57">
        <v>8.9</v>
      </c>
      <c r="D66" s="58">
        <v>43800</v>
      </c>
      <c r="E66" s="35" t="s">
        <v>117</v>
      </c>
    </row>
    <row r="67" spans="1:5" x14ac:dyDescent="0.3">
      <c r="A67" s="35" t="s">
        <v>182</v>
      </c>
      <c r="B67" s="57">
        <v>8.9</v>
      </c>
      <c r="C67" s="57">
        <v>8.6</v>
      </c>
      <c r="D67" s="58">
        <v>44166</v>
      </c>
      <c r="E67" s="35" t="s">
        <v>117</v>
      </c>
    </row>
    <row r="68" spans="1:5" x14ac:dyDescent="0.3">
      <c r="A68" s="35" t="s">
        <v>183</v>
      </c>
      <c r="B68" s="57">
        <v>8.6999999999999993</v>
      </c>
      <c r="C68" s="57">
        <v>7.8</v>
      </c>
      <c r="D68" s="58">
        <v>44197</v>
      </c>
      <c r="E68" s="35" t="s">
        <v>117</v>
      </c>
    </row>
    <row r="69" spans="1:5" x14ac:dyDescent="0.3">
      <c r="A69" s="35" t="s">
        <v>184</v>
      </c>
      <c r="B69" s="57">
        <v>8.6999999999999993</v>
      </c>
      <c r="C69" s="57">
        <v>10</v>
      </c>
      <c r="D69" s="58">
        <v>44166</v>
      </c>
      <c r="E69" s="35" t="s">
        <v>117</v>
      </c>
    </row>
    <row r="70" spans="1:5" x14ac:dyDescent="0.3">
      <c r="A70" s="35" t="s">
        <v>185</v>
      </c>
      <c r="B70" s="57">
        <v>8.5</v>
      </c>
      <c r="C70" s="57">
        <v>9</v>
      </c>
      <c r="D70" s="58">
        <v>44075</v>
      </c>
      <c r="E70" s="35" t="s">
        <v>117</v>
      </c>
    </row>
    <row r="71" spans="1:5" x14ac:dyDescent="0.3">
      <c r="A71" s="35" t="s">
        <v>186</v>
      </c>
      <c r="B71" s="57">
        <v>8.4</v>
      </c>
      <c r="C71" s="57">
        <v>8.3000000000000007</v>
      </c>
      <c r="D71" s="58">
        <v>43800</v>
      </c>
      <c r="E71" s="35" t="s">
        <v>117</v>
      </c>
    </row>
    <row r="72" spans="1:5" x14ac:dyDescent="0.3">
      <c r="A72" s="35" t="s">
        <v>187</v>
      </c>
      <c r="B72" s="57">
        <v>8.1999999999999993</v>
      </c>
      <c r="C72" s="57">
        <v>7.4</v>
      </c>
      <c r="D72" s="58">
        <v>44197</v>
      </c>
      <c r="E72" s="35" t="s">
        <v>117</v>
      </c>
    </row>
    <row r="73" spans="1:5" x14ac:dyDescent="0.3">
      <c r="A73" s="35" t="s">
        <v>188</v>
      </c>
      <c r="B73" s="57">
        <v>8.1</v>
      </c>
      <c r="C73" s="57">
        <v>8.1</v>
      </c>
      <c r="D73" s="58">
        <v>44197</v>
      </c>
      <c r="E73" s="35" t="s">
        <v>117</v>
      </c>
    </row>
    <row r="74" spans="1:5" x14ac:dyDescent="0.3">
      <c r="A74" s="35" t="s">
        <v>189</v>
      </c>
      <c r="B74" s="57">
        <v>8</v>
      </c>
      <c r="C74" s="57">
        <v>9.1</v>
      </c>
      <c r="D74" s="58">
        <v>44166</v>
      </c>
      <c r="E74" s="35" t="s">
        <v>117</v>
      </c>
    </row>
    <row r="75" spans="1:5" x14ac:dyDescent="0.3">
      <c r="A75" s="35" t="s">
        <v>190</v>
      </c>
      <c r="B75" s="57">
        <v>7.9</v>
      </c>
      <c r="C75" s="57">
        <v>7.9</v>
      </c>
      <c r="D75" s="58">
        <v>43800</v>
      </c>
      <c r="E75" s="35" t="s">
        <v>117</v>
      </c>
    </row>
    <row r="76" spans="1:5" x14ac:dyDescent="0.3">
      <c r="A76" s="35" t="s">
        <v>191</v>
      </c>
      <c r="B76" s="57">
        <v>7.9</v>
      </c>
      <c r="C76" s="57">
        <v>8.4</v>
      </c>
      <c r="D76" s="58">
        <v>44166</v>
      </c>
      <c r="E76" s="35" t="s">
        <v>117</v>
      </c>
    </row>
    <row r="77" spans="1:5" x14ac:dyDescent="0.3">
      <c r="A77" s="35" t="s">
        <v>192</v>
      </c>
      <c r="B77" s="57">
        <v>7.8</v>
      </c>
      <c r="C77" s="57">
        <v>7.6</v>
      </c>
      <c r="D77" s="58">
        <v>44197</v>
      </c>
      <c r="E77" s="35" t="s">
        <v>117</v>
      </c>
    </row>
    <row r="78" spans="1:5" x14ac:dyDescent="0.3">
      <c r="A78" s="35" t="s">
        <v>193</v>
      </c>
      <c r="B78" s="57">
        <v>7.7</v>
      </c>
      <c r="C78" s="57">
        <v>9.4</v>
      </c>
      <c r="D78" s="58">
        <v>43800</v>
      </c>
      <c r="E78" s="35" t="s">
        <v>117</v>
      </c>
    </row>
    <row r="79" spans="1:5" x14ac:dyDescent="0.3">
      <c r="A79" s="35" t="s">
        <v>194</v>
      </c>
      <c r="B79" s="57">
        <v>7.6</v>
      </c>
      <c r="C79" s="57">
        <v>7.3</v>
      </c>
      <c r="D79" s="58">
        <v>44166</v>
      </c>
      <c r="E79" s="35" t="s">
        <v>117</v>
      </c>
    </row>
    <row r="80" spans="1:5" x14ac:dyDescent="0.3">
      <c r="A80" s="35" t="s">
        <v>195</v>
      </c>
      <c r="B80" s="57">
        <v>7.6</v>
      </c>
      <c r="C80" s="57">
        <v>7.9</v>
      </c>
      <c r="D80" s="58">
        <v>43983</v>
      </c>
      <c r="E80" s="35" t="s">
        <v>117</v>
      </c>
    </row>
    <row r="81" spans="1:5" x14ac:dyDescent="0.3">
      <c r="A81" s="35" t="s">
        <v>196</v>
      </c>
      <c r="B81" s="57">
        <v>7.4</v>
      </c>
      <c r="C81" s="57">
        <v>7.7</v>
      </c>
      <c r="D81" s="58">
        <v>44166</v>
      </c>
      <c r="E81" s="35" t="s">
        <v>117</v>
      </c>
    </row>
    <row r="82" spans="1:5" x14ac:dyDescent="0.3">
      <c r="A82" s="35" t="s">
        <v>197</v>
      </c>
      <c r="B82" s="57">
        <v>7.4</v>
      </c>
      <c r="C82" s="57">
        <v>7.6</v>
      </c>
      <c r="D82" s="58">
        <v>43800</v>
      </c>
      <c r="E82" s="35" t="s">
        <v>117</v>
      </c>
    </row>
    <row r="83" spans="1:5" x14ac:dyDescent="0.3">
      <c r="A83" s="35" t="s">
        <v>198</v>
      </c>
      <c r="B83" s="57">
        <v>7.3</v>
      </c>
      <c r="C83" s="57">
        <v>7.5</v>
      </c>
      <c r="D83" s="58">
        <v>44197</v>
      </c>
      <c r="E83" s="35" t="s">
        <v>117</v>
      </c>
    </row>
    <row r="84" spans="1:5" x14ac:dyDescent="0.3">
      <c r="A84" s="35" t="s">
        <v>199</v>
      </c>
      <c r="B84" s="57">
        <v>7.2</v>
      </c>
      <c r="C84" s="57">
        <v>7.3</v>
      </c>
      <c r="D84" s="58">
        <v>44166</v>
      </c>
      <c r="E84" s="35" t="s">
        <v>117</v>
      </c>
    </row>
    <row r="85" spans="1:5" x14ac:dyDescent="0.3">
      <c r="A85" s="35" t="s">
        <v>200</v>
      </c>
      <c r="B85" s="57">
        <v>7.2</v>
      </c>
      <c r="C85" s="57">
        <v>10.4</v>
      </c>
      <c r="D85" s="58">
        <v>44075</v>
      </c>
      <c r="E85" s="35" t="s">
        <v>117</v>
      </c>
    </row>
    <row r="86" spans="1:5" x14ac:dyDescent="0.3">
      <c r="A86" s="35" t="s">
        <v>201</v>
      </c>
      <c r="B86" s="57">
        <v>7.1</v>
      </c>
      <c r="C86" s="57">
        <v>3.2</v>
      </c>
      <c r="D86" s="58">
        <v>44075</v>
      </c>
      <c r="E86" s="35" t="s">
        <v>117</v>
      </c>
    </row>
    <row r="87" spans="1:5" x14ac:dyDescent="0.3">
      <c r="A87" s="35" t="s">
        <v>202</v>
      </c>
      <c r="B87" s="57">
        <v>7.1</v>
      </c>
      <c r="C87" s="57">
        <v>6</v>
      </c>
      <c r="D87" s="58">
        <v>43800</v>
      </c>
      <c r="E87" s="35" t="s">
        <v>117</v>
      </c>
    </row>
    <row r="88" spans="1:5" x14ac:dyDescent="0.3">
      <c r="A88" s="35" t="s">
        <v>203</v>
      </c>
      <c r="B88" s="57">
        <v>7.1</v>
      </c>
      <c r="C88" s="57">
        <v>7.8</v>
      </c>
      <c r="D88" s="58">
        <v>44166</v>
      </c>
      <c r="E88" s="35" t="s">
        <v>117</v>
      </c>
    </row>
    <row r="89" spans="1:5" x14ac:dyDescent="0.3">
      <c r="A89" s="35" t="s">
        <v>204</v>
      </c>
      <c r="B89" s="57">
        <v>7.07</v>
      </c>
      <c r="C89" s="57">
        <v>4.99</v>
      </c>
      <c r="D89" s="58">
        <v>44075</v>
      </c>
      <c r="E89" s="35" t="s">
        <v>117</v>
      </c>
    </row>
    <row r="90" spans="1:5" x14ac:dyDescent="0.3">
      <c r="A90" s="35" t="s">
        <v>205</v>
      </c>
      <c r="B90" s="57">
        <v>7</v>
      </c>
      <c r="C90" s="57">
        <v>6.7</v>
      </c>
      <c r="D90" s="58">
        <v>44197</v>
      </c>
      <c r="E90" s="35" t="s">
        <v>117</v>
      </c>
    </row>
    <row r="91" spans="1:5" x14ac:dyDescent="0.3">
      <c r="A91" s="35" t="s">
        <v>206</v>
      </c>
      <c r="B91" s="57">
        <v>7</v>
      </c>
      <c r="C91" s="57">
        <v>6.6</v>
      </c>
      <c r="D91" s="58">
        <v>44197</v>
      </c>
      <c r="E91" s="35" t="s">
        <v>117</v>
      </c>
    </row>
    <row r="92" spans="1:5" x14ac:dyDescent="0.3">
      <c r="A92" s="35" t="s">
        <v>207</v>
      </c>
      <c r="B92" s="57">
        <v>6.8</v>
      </c>
      <c r="C92" s="57">
        <v>7.3</v>
      </c>
      <c r="D92" s="58">
        <v>44197</v>
      </c>
      <c r="E92" s="35" t="s">
        <v>117</v>
      </c>
    </row>
    <row r="93" spans="1:5" x14ac:dyDescent="0.3">
      <c r="A93" s="35" t="s">
        <v>208</v>
      </c>
      <c r="B93" s="57">
        <v>6.8</v>
      </c>
      <c r="C93" s="57">
        <v>6.7</v>
      </c>
      <c r="D93" s="58">
        <v>43800</v>
      </c>
      <c r="E93" s="35" t="s">
        <v>117</v>
      </c>
    </row>
    <row r="94" spans="1:5" x14ac:dyDescent="0.3">
      <c r="A94" s="35" t="s">
        <v>209</v>
      </c>
      <c r="B94" s="57">
        <v>6.6</v>
      </c>
      <c r="C94" s="57">
        <v>4.9000000000000004</v>
      </c>
      <c r="D94" s="58">
        <v>44075</v>
      </c>
      <c r="E94" s="35" t="s">
        <v>117</v>
      </c>
    </row>
    <row r="95" spans="1:5" x14ac:dyDescent="0.3">
      <c r="A95" s="35" t="s">
        <v>210</v>
      </c>
      <c r="B95" s="57">
        <v>6.5</v>
      </c>
      <c r="C95" s="57">
        <v>6.5</v>
      </c>
      <c r="D95" s="58">
        <v>43800</v>
      </c>
      <c r="E95" s="35" t="s">
        <v>117</v>
      </c>
    </row>
    <row r="96" spans="1:5" x14ac:dyDescent="0.3">
      <c r="A96" s="35" t="s">
        <v>211</v>
      </c>
      <c r="B96" s="57">
        <v>6.5</v>
      </c>
      <c r="C96" s="57">
        <v>6.5</v>
      </c>
      <c r="D96" s="58">
        <v>43800</v>
      </c>
      <c r="E96" s="35" t="s">
        <v>117</v>
      </c>
    </row>
    <row r="97" spans="1:5" x14ac:dyDescent="0.3">
      <c r="A97" s="35" t="s">
        <v>212</v>
      </c>
      <c r="B97" s="57">
        <v>6.5</v>
      </c>
      <c r="C97" s="57">
        <v>9.1</v>
      </c>
      <c r="D97" s="58">
        <v>44197</v>
      </c>
      <c r="E97" s="35" t="s">
        <v>117</v>
      </c>
    </row>
    <row r="98" spans="1:5" x14ac:dyDescent="0.3">
      <c r="A98" s="35" t="s">
        <v>213</v>
      </c>
      <c r="B98" s="57">
        <v>6.5</v>
      </c>
      <c r="C98" s="57">
        <v>6.2</v>
      </c>
      <c r="D98" s="58">
        <v>44197</v>
      </c>
      <c r="E98" s="35" t="s">
        <v>117</v>
      </c>
    </row>
    <row r="99" spans="1:5" x14ac:dyDescent="0.3">
      <c r="A99" s="35" t="s">
        <v>214</v>
      </c>
      <c r="B99" s="57">
        <v>6.4</v>
      </c>
      <c r="C99" s="57">
        <v>6.6</v>
      </c>
      <c r="D99" s="58">
        <v>44197</v>
      </c>
      <c r="E99" s="35" t="s">
        <v>117</v>
      </c>
    </row>
    <row r="100" spans="1:5" x14ac:dyDescent="0.3">
      <c r="A100" s="35" t="s">
        <v>215</v>
      </c>
      <c r="B100" s="57">
        <v>6.4</v>
      </c>
      <c r="C100" s="57">
        <v>6.4</v>
      </c>
      <c r="D100" s="58">
        <v>44197</v>
      </c>
      <c r="E100" s="35" t="s">
        <v>117</v>
      </c>
    </row>
    <row r="101" spans="1:5" x14ac:dyDescent="0.3">
      <c r="A101" s="35" t="s">
        <v>216</v>
      </c>
      <c r="B101" s="57">
        <v>6.4</v>
      </c>
      <c r="C101" s="57">
        <v>6.1</v>
      </c>
      <c r="D101" s="58">
        <v>44166</v>
      </c>
      <c r="E101" s="35" t="s">
        <v>117</v>
      </c>
    </row>
    <row r="102" spans="1:5" x14ac:dyDescent="0.3">
      <c r="A102" s="35" t="s">
        <v>217</v>
      </c>
      <c r="B102" s="57">
        <v>6.4</v>
      </c>
      <c r="C102" s="57">
        <v>7.3</v>
      </c>
      <c r="D102" s="58">
        <v>43435</v>
      </c>
      <c r="E102" s="35" t="s">
        <v>117</v>
      </c>
    </row>
    <row r="103" spans="1:5" x14ac:dyDescent="0.3">
      <c r="A103" s="35" t="s">
        <v>218</v>
      </c>
      <c r="B103" s="57">
        <v>6.3</v>
      </c>
      <c r="C103" s="57">
        <v>6.4</v>
      </c>
      <c r="D103" s="58">
        <v>43800</v>
      </c>
      <c r="E103" s="35" t="s">
        <v>117</v>
      </c>
    </row>
    <row r="104" spans="1:5" x14ac:dyDescent="0.3">
      <c r="A104" s="35" t="s">
        <v>219</v>
      </c>
      <c r="B104" s="57">
        <v>6.2</v>
      </c>
      <c r="C104" s="57">
        <v>6.2</v>
      </c>
      <c r="D104" s="58">
        <v>43800</v>
      </c>
      <c r="E104" s="35" t="s">
        <v>117</v>
      </c>
    </row>
    <row r="105" spans="1:5" x14ac:dyDescent="0.3">
      <c r="A105" s="35" t="s">
        <v>220</v>
      </c>
      <c r="B105" s="57">
        <v>6.2</v>
      </c>
      <c r="C105" s="57">
        <v>6.3</v>
      </c>
      <c r="D105" s="58">
        <v>44228</v>
      </c>
      <c r="E105" s="35" t="s">
        <v>117</v>
      </c>
    </row>
    <row r="106" spans="1:5" x14ac:dyDescent="0.3">
      <c r="A106" s="35" t="s">
        <v>221</v>
      </c>
      <c r="B106" s="57">
        <v>6.1</v>
      </c>
      <c r="C106" s="57">
        <v>6.1</v>
      </c>
      <c r="D106" s="58">
        <v>43800</v>
      </c>
      <c r="E106" s="35" t="s">
        <v>117</v>
      </c>
    </row>
    <row r="107" spans="1:5" x14ac:dyDescent="0.3">
      <c r="A107" s="35" t="s">
        <v>222</v>
      </c>
      <c r="B107" s="57">
        <v>6</v>
      </c>
      <c r="C107" s="57">
        <v>5.6</v>
      </c>
      <c r="D107" s="58">
        <v>44166</v>
      </c>
      <c r="E107" s="35" t="s">
        <v>117</v>
      </c>
    </row>
    <row r="108" spans="1:5" x14ac:dyDescent="0.3">
      <c r="A108" s="35" t="s">
        <v>223</v>
      </c>
      <c r="B108" s="57">
        <v>5.8</v>
      </c>
      <c r="C108" s="57">
        <v>5.8</v>
      </c>
      <c r="D108" s="58">
        <v>44228</v>
      </c>
      <c r="E108" s="35" t="s">
        <v>117</v>
      </c>
    </row>
    <row r="109" spans="1:5" x14ac:dyDescent="0.3">
      <c r="A109" s="35" t="s">
        <v>224</v>
      </c>
      <c r="B109" s="57">
        <v>5.8</v>
      </c>
      <c r="C109" s="57">
        <v>5.9</v>
      </c>
      <c r="D109" s="58">
        <v>44197</v>
      </c>
      <c r="E109" s="35" t="s">
        <v>117</v>
      </c>
    </row>
    <row r="110" spans="1:5" x14ac:dyDescent="0.3">
      <c r="A110" s="35" t="s">
        <v>225</v>
      </c>
      <c r="B110" s="57">
        <v>5.7</v>
      </c>
      <c r="C110" s="57">
        <v>5.7</v>
      </c>
      <c r="D110" s="58">
        <v>43800</v>
      </c>
      <c r="E110" s="35" t="s">
        <v>117</v>
      </c>
    </row>
    <row r="111" spans="1:5" x14ac:dyDescent="0.3">
      <c r="A111" s="35" t="s">
        <v>226</v>
      </c>
      <c r="B111" s="57">
        <v>5.6</v>
      </c>
      <c r="C111" s="57">
        <v>5.8</v>
      </c>
      <c r="D111" s="58">
        <v>44197</v>
      </c>
      <c r="E111" s="35" t="s">
        <v>117</v>
      </c>
    </row>
    <row r="112" spans="1:5" x14ac:dyDescent="0.3">
      <c r="A112" s="35" t="s">
        <v>227</v>
      </c>
      <c r="B112" s="57">
        <v>5.5</v>
      </c>
      <c r="C112" s="57">
        <v>5.2</v>
      </c>
      <c r="D112" s="58">
        <v>43800</v>
      </c>
      <c r="E112" s="35" t="s">
        <v>117</v>
      </c>
    </row>
    <row r="113" spans="1:5" x14ac:dyDescent="0.3">
      <c r="A113" s="35" t="s">
        <v>228</v>
      </c>
      <c r="B113" s="57">
        <v>5.4</v>
      </c>
      <c r="C113" s="57">
        <v>4.8</v>
      </c>
      <c r="D113" s="58">
        <v>43983</v>
      </c>
      <c r="E113" s="35" t="s">
        <v>117</v>
      </c>
    </row>
    <row r="114" spans="1:5" x14ac:dyDescent="0.3">
      <c r="A114" s="35" t="s">
        <v>229</v>
      </c>
      <c r="B114" s="57">
        <v>5.4</v>
      </c>
      <c r="C114" s="57">
        <v>4.5999999999999996</v>
      </c>
      <c r="D114" s="58">
        <v>44197</v>
      </c>
      <c r="E114" s="35" t="s">
        <v>117</v>
      </c>
    </row>
    <row r="115" spans="1:5" x14ac:dyDescent="0.3">
      <c r="A115" s="35" t="s">
        <v>230</v>
      </c>
      <c r="B115" s="57">
        <v>5.4</v>
      </c>
      <c r="C115" s="57">
        <v>5.7</v>
      </c>
      <c r="D115" s="58">
        <v>43983</v>
      </c>
      <c r="E115" s="35" t="s">
        <v>117</v>
      </c>
    </row>
    <row r="116" spans="1:5" x14ac:dyDescent="0.3">
      <c r="A116" s="35" t="s">
        <v>231</v>
      </c>
      <c r="B116" s="57">
        <v>5.3</v>
      </c>
      <c r="C116" s="57">
        <v>4.2</v>
      </c>
      <c r="D116" s="58">
        <v>44166</v>
      </c>
      <c r="E116" s="35" t="s">
        <v>117</v>
      </c>
    </row>
    <row r="117" spans="1:5" x14ac:dyDescent="0.3">
      <c r="A117" s="35" t="s">
        <v>232</v>
      </c>
      <c r="B117" s="57">
        <v>5.2</v>
      </c>
      <c r="C117" s="57">
        <v>5.2</v>
      </c>
      <c r="D117" s="58">
        <v>44166</v>
      </c>
      <c r="E117" s="35" t="s">
        <v>117</v>
      </c>
    </row>
    <row r="118" spans="1:5" x14ac:dyDescent="0.3">
      <c r="A118" s="35" t="s">
        <v>233</v>
      </c>
      <c r="B118" s="57">
        <v>5.0999999999999996</v>
      </c>
      <c r="C118" s="57">
        <v>5</v>
      </c>
      <c r="D118" s="58">
        <v>44166</v>
      </c>
      <c r="E118" s="35" t="s">
        <v>117</v>
      </c>
    </row>
    <row r="119" spans="1:5" x14ac:dyDescent="0.3">
      <c r="A119" s="35" t="s">
        <v>234</v>
      </c>
      <c r="B119" s="57">
        <v>5</v>
      </c>
      <c r="C119" s="57">
        <v>5.2</v>
      </c>
      <c r="D119" s="58">
        <v>44136</v>
      </c>
      <c r="E119" s="35" t="s">
        <v>117</v>
      </c>
    </row>
    <row r="120" spans="1:5" x14ac:dyDescent="0.3">
      <c r="A120" s="35" t="s">
        <v>235</v>
      </c>
      <c r="B120" s="57">
        <v>4.9000000000000004</v>
      </c>
      <c r="C120" s="57">
        <v>4</v>
      </c>
      <c r="D120" s="58">
        <v>44166</v>
      </c>
      <c r="E120" s="35" t="s">
        <v>117</v>
      </c>
    </row>
    <row r="121" spans="1:5" x14ac:dyDescent="0.3">
      <c r="A121" s="35" t="s">
        <v>236</v>
      </c>
      <c r="B121" s="57">
        <v>4.9000000000000004</v>
      </c>
      <c r="C121" s="57">
        <v>5</v>
      </c>
      <c r="D121" s="58">
        <v>44166</v>
      </c>
      <c r="E121" s="35" t="s">
        <v>117</v>
      </c>
    </row>
    <row r="122" spans="1:5" x14ac:dyDescent="0.3">
      <c r="A122" s="35" t="s">
        <v>237</v>
      </c>
      <c r="B122" s="57">
        <v>4.9000000000000004</v>
      </c>
      <c r="C122" s="57">
        <v>5.3</v>
      </c>
      <c r="D122" s="58">
        <v>44166</v>
      </c>
      <c r="E122" s="35" t="s">
        <v>117</v>
      </c>
    </row>
    <row r="123" spans="1:5" x14ac:dyDescent="0.3">
      <c r="A123" s="35" t="s">
        <v>238</v>
      </c>
      <c r="B123" s="57">
        <v>4.9000000000000004</v>
      </c>
      <c r="C123" s="57">
        <v>5.0999999999999996</v>
      </c>
      <c r="D123" s="58">
        <v>44166</v>
      </c>
      <c r="E123" s="35" t="s">
        <v>117</v>
      </c>
    </row>
    <row r="124" spans="1:5" x14ac:dyDescent="0.3">
      <c r="A124" s="35" t="s">
        <v>239</v>
      </c>
      <c r="B124" s="57">
        <v>4.9000000000000004</v>
      </c>
      <c r="C124" s="57">
        <v>4.9000000000000004</v>
      </c>
      <c r="D124" s="58">
        <v>43800</v>
      </c>
      <c r="E124" s="35" t="s">
        <v>117</v>
      </c>
    </row>
    <row r="125" spans="1:5" x14ac:dyDescent="0.3">
      <c r="A125" s="35" t="s">
        <v>240</v>
      </c>
      <c r="B125" s="57">
        <v>4.8</v>
      </c>
      <c r="C125" s="57">
        <v>5.2</v>
      </c>
      <c r="D125" s="58">
        <v>43800</v>
      </c>
      <c r="E125" s="35" t="s">
        <v>117</v>
      </c>
    </row>
    <row r="126" spans="1:5" x14ac:dyDescent="0.3">
      <c r="A126" s="35" t="s">
        <v>241</v>
      </c>
      <c r="B126" s="57">
        <v>4.8</v>
      </c>
      <c r="C126" s="57">
        <v>4.8</v>
      </c>
      <c r="D126" s="58">
        <v>44166</v>
      </c>
      <c r="E126" s="35" t="s">
        <v>117</v>
      </c>
    </row>
    <row r="127" spans="1:5" x14ac:dyDescent="0.3">
      <c r="A127" s="35" t="s">
        <v>242</v>
      </c>
      <c r="B127" s="57">
        <v>4.7</v>
      </c>
      <c r="C127" s="57">
        <v>3.8</v>
      </c>
      <c r="D127" s="58">
        <v>44197</v>
      </c>
      <c r="E127" s="35" t="s">
        <v>117</v>
      </c>
    </row>
    <row r="128" spans="1:5" x14ac:dyDescent="0.3">
      <c r="A128" s="35" t="s">
        <v>243</v>
      </c>
      <c r="B128" s="57">
        <v>4.5999999999999996</v>
      </c>
      <c r="C128" s="57">
        <v>4.5999999999999996</v>
      </c>
      <c r="D128" s="58">
        <v>44197</v>
      </c>
      <c r="E128" s="35" t="s">
        <v>117</v>
      </c>
    </row>
    <row r="129" spans="1:5" x14ac:dyDescent="0.3">
      <c r="A129" s="35" t="s">
        <v>244</v>
      </c>
      <c r="B129" s="57">
        <v>4.5999999999999996</v>
      </c>
      <c r="C129" s="57">
        <v>4.4000000000000004</v>
      </c>
      <c r="D129" s="58">
        <v>44075</v>
      </c>
      <c r="E129" s="35" t="s">
        <v>117</v>
      </c>
    </row>
    <row r="130" spans="1:5" x14ac:dyDescent="0.3">
      <c r="A130" s="35" t="s">
        <v>245</v>
      </c>
      <c r="B130" s="57">
        <v>4.5</v>
      </c>
      <c r="C130" s="57">
        <v>4.7</v>
      </c>
      <c r="D130" s="58">
        <v>44197</v>
      </c>
      <c r="E130" s="35" t="s">
        <v>117</v>
      </c>
    </row>
    <row r="131" spans="1:5" x14ac:dyDescent="0.3">
      <c r="A131" s="35" t="s">
        <v>246</v>
      </c>
      <c r="B131" s="57">
        <v>4.4000000000000004</v>
      </c>
      <c r="C131" s="57">
        <v>4.4000000000000004</v>
      </c>
      <c r="D131" s="58">
        <v>44197</v>
      </c>
      <c r="E131" s="35" t="s">
        <v>117</v>
      </c>
    </row>
    <row r="132" spans="1:5" x14ac:dyDescent="0.3">
      <c r="A132" s="35" t="s">
        <v>247</v>
      </c>
      <c r="B132" s="57">
        <v>4.3</v>
      </c>
      <c r="C132" s="57">
        <v>4.3</v>
      </c>
      <c r="D132" s="58">
        <v>44228</v>
      </c>
      <c r="E132" s="35" t="s">
        <v>117</v>
      </c>
    </row>
    <row r="133" spans="1:5" x14ac:dyDescent="0.3">
      <c r="A133" s="35" t="s">
        <v>248</v>
      </c>
      <c r="B133" s="57">
        <v>4.3</v>
      </c>
      <c r="C133" s="57">
        <v>4.2</v>
      </c>
      <c r="D133" s="58">
        <v>43800</v>
      </c>
      <c r="E133" s="35" t="s">
        <v>117</v>
      </c>
    </row>
    <row r="134" spans="1:5" x14ac:dyDescent="0.3">
      <c r="A134" s="35" t="s">
        <v>249</v>
      </c>
      <c r="B134" s="57">
        <v>4.3</v>
      </c>
      <c r="C134" s="57">
        <v>4.0999999999999996</v>
      </c>
      <c r="D134" s="58">
        <v>44197</v>
      </c>
      <c r="E134" s="35" t="s">
        <v>117</v>
      </c>
    </row>
    <row r="135" spans="1:5" x14ac:dyDescent="0.3">
      <c r="A135" s="35" t="s">
        <v>250</v>
      </c>
      <c r="B135" s="57">
        <v>4.3</v>
      </c>
      <c r="C135" s="57">
        <v>4.3</v>
      </c>
      <c r="D135" s="58">
        <v>43800</v>
      </c>
      <c r="E135" s="35" t="s">
        <v>117</v>
      </c>
    </row>
    <row r="136" spans="1:5" x14ac:dyDescent="0.3">
      <c r="A136" s="35" t="s">
        <v>251</v>
      </c>
      <c r="B136" s="57">
        <v>4.2</v>
      </c>
      <c r="C136" s="57">
        <v>4.2</v>
      </c>
      <c r="D136" s="58">
        <v>43800</v>
      </c>
      <c r="E136" s="35" t="s">
        <v>117</v>
      </c>
    </row>
    <row r="137" spans="1:5" x14ac:dyDescent="0.3">
      <c r="A137" s="35" t="s">
        <v>252</v>
      </c>
      <c r="B137" s="57">
        <v>4.0999999999999996</v>
      </c>
      <c r="C137" s="57">
        <v>4.0999999999999996</v>
      </c>
      <c r="D137" s="58">
        <v>43800</v>
      </c>
      <c r="E137" s="35" t="s">
        <v>117</v>
      </c>
    </row>
    <row r="138" spans="1:5" x14ac:dyDescent="0.3">
      <c r="A138" s="35" t="s">
        <v>253</v>
      </c>
      <c r="B138" s="57">
        <v>4.0999999999999996</v>
      </c>
      <c r="C138" s="57">
        <v>5.5</v>
      </c>
      <c r="D138" s="58">
        <v>43800</v>
      </c>
      <c r="E138" s="35" t="s">
        <v>117</v>
      </c>
    </row>
    <row r="139" spans="1:5" x14ac:dyDescent="0.3">
      <c r="A139" s="35" t="s">
        <v>254</v>
      </c>
      <c r="B139" s="57">
        <v>4</v>
      </c>
      <c r="C139" s="57">
        <v>3.5</v>
      </c>
      <c r="D139" s="58">
        <v>43525</v>
      </c>
      <c r="E139" s="35" t="s">
        <v>117</v>
      </c>
    </row>
    <row r="140" spans="1:5" x14ac:dyDescent="0.3">
      <c r="A140" s="35" t="s">
        <v>255</v>
      </c>
      <c r="B140" s="57">
        <v>3.9</v>
      </c>
      <c r="C140" s="57">
        <v>3.8</v>
      </c>
      <c r="D140" s="58">
        <v>43800</v>
      </c>
      <c r="E140" s="35" t="s">
        <v>117</v>
      </c>
    </row>
    <row r="141" spans="1:5" x14ac:dyDescent="0.3">
      <c r="A141" s="35" t="s">
        <v>256</v>
      </c>
      <c r="B141" s="57">
        <v>3.75</v>
      </c>
      <c r="C141" s="57">
        <v>3.76</v>
      </c>
      <c r="D141" s="58">
        <v>44197</v>
      </c>
      <c r="E141" s="35" t="s">
        <v>117</v>
      </c>
    </row>
    <row r="142" spans="1:5" x14ac:dyDescent="0.3">
      <c r="A142" s="35" t="s">
        <v>257</v>
      </c>
      <c r="B142" s="57">
        <v>3.7</v>
      </c>
      <c r="C142" s="57">
        <v>3.7</v>
      </c>
      <c r="D142" s="58">
        <v>43800</v>
      </c>
      <c r="E142" s="35" t="s">
        <v>117</v>
      </c>
    </row>
    <row r="143" spans="1:5" x14ac:dyDescent="0.3">
      <c r="A143" s="35" t="s">
        <v>258</v>
      </c>
      <c r="B143" s="57">
        <v>3.7</v>
      </c>
      <c r="C143" s="57">
        <v>3.5</v>
      </c>
      <c r="D143" s="58">
        <v>44197</v>
      </c>
      <c r="E143" s="35" t="s">
        <v>117</v>
      </c>
    </row>
    <row r="144" spans="1:5" x14ac:dyDescent="0.3">
      <c r="A144" s="35" t="s">
        <v>259</v>
      </c>
      <c r="B144" s="57">
        <v>3.6</v>
      </c>
      <c r="C144" s="57">
        <v>3</v>
      </c>
      <c r="D144" s="58">
        <v>43800</v>
      </c>
      <c r="E144" s="35" t="s">
        <v>117</v>
      </c>
    </row>
    <row r="145" spans="1:5" x14ac:dyDescent="0.3">
      <c r="A145" s="35" t="s">
        <v>260</v>
      </c>
      <c r="B145" s="57">
        <v>3.6</v>
      </c>
      <c r="C145" s="57">
        <v>3.9</v>
      </c>
      <c r="D145" s="58">
        <v>44197</v>
      </c>
      <c r="E145" s="35" t="s">
        <v>117</v>
      </c>
    </row>
    <row r="146" spans="1:5" x14ac:dyDescent="0.3">
      <c r="A146" s="35" t="s">
        <v>261</v>
      </c>
      <c r="B146" s="57">
        <v>3.5</v>
      </c>
      <c r="C146" s="57">
        <v>2.8</v>
      </c>
      <c r="D146" s="58">
        <v>43800</v>
      </c>
      <c r="E146" s="35" t="s">
        <v>117</v>
      </c>
    </row>
    <row r="147" spans="1:5" x14ac:dyDescent="0.3">
      <c r="A147" s="35" t="s">
        <v>262</v>
      </c>
      <c r="B147" s="57">
        <v>3.5</v>
      </c>
      <c r="C147" s="57">
        <v>4.0999999999999996</v>
      </c>
      <c r="D147" s="58">
        <v>43435</v>
      </c>
      <c r="E147" s="35" t="s">
        <v>117</v>
      </c>
    </row>
    <row r="148" spans="1:5" x14ac:dyDescent="0.3">
      <c r="A148" s="35" t="s">
        <v>263</v>
      </c>
      <c r="B148" s="57">
        <v>3.4</v>
      </c>
      <c r="C148" s="57">
        <v>2.4</v>
      </c>
      <c r="D148" s="58">
        <v>43435</v>
      </c>
      <c r="E148" s="35" t="s">
        <v>117</v>
      </c>
    </row>
    <row r="149" spans="1:5" x14ac:dyDescent="0.3">
      <c r="A149" s="35" t="s">
        <v>264</v>
      </c>
      <c r="B149" s="57">
        <v>3.4</v>
      </c>
      <c r="C149" s="57">
        <v>3.4</v>
      </c>
      <c r="D149" s="58">
        <v>43800</v>
      </c>
      <c r="E149" s="35" t="s">
        <v>117</v>
      </c>
    </row>
    <row r="150" spans="1:5" x14ac:dyDescent="0.3">
      <c r="A150" s="35" t="s">
        <v>265</v>
      </c>
      <c r="B150" s="57">
        <v>3.4</v>
      </c>
      <c r="C150" s="57">
        <v>4.2</v>
      </c>
      <c r="D150" s="58">
        <v>44075</v>
      </c>
      <c r="E150" s="35" t="s">
        <v>117</v>
      </c>
    </row>
    <row r="151" spans="1:5" x14ac:dyDescent="0.3">
      <c r="A151" s="35" t="s">
        <v>266</v>
      </c>
      <c r="B151" s="57">
        <v>3.3</v>
      </c>
      <c r="C151" s="57">
        <v>3.3</v>
      </c>
      <c r="D151" s="58">
        <v>43800</v>
      </c>
      <c r="E151" s="35" t="s">
        <v>117</v>
      </c>
    </row>
    <row r="152" spans="1:5" x14ac:dyDescent="0.3">
      <c r="A152" s="35" t="s">
        <v>267</v>
      </c>
      <c r="B152" s="57">
        <v>3.2</v>
      </c>
      <c r="C152" s="57">
        <v>3.4</v>
      </c>
      <c r="D152" s="58">
        <v>43070</v>
      </c>
      <c r="E152" s="35" t="s">
        <v>117</v>
      </c>
    </row>
    <row r="153" spans="1:5" x14ac:dyDescent="0.3">
      <c r="A153" s="35" t="s">
        <v>268</v>
      </c>
      <c r="B153" s="57">
        <v>3.2</v>
      </c>
      <c r="C153" s="57">
        <v>3.6</v>
      </c>
      <c r="D153" s="58">
        <v>44166</v>
      </c>
      <c r="E153" s="35" t="s">
        <v>117</v>
      </c>
    </row>
    <row r="154" spans="1:5" x14ac:dyDescent="0.3">
      <c r="A154" s="35" t="s">
        <v>269</v>
      </c>
      <c r="B154" s="57">
        <v>3.1</v>
      </c>
      <c r="C154" s="57">
        <v>3.1</v>
      </c>
      <c r="D154" s="58">
        <v>43800</v>
      </c>
      <c r="E154" s="35" t="s">
        <v>117</v>
      </c>
    </row>
    <row r="155" spans="1:5" x14ac:dyDescent="0.3">
      <c r="A155" s="35" t="s">
        <v>270</v>
      </c>
      <c r="B155" s="57">
        <v>3</v>
      </c>
      <c r="C155" s="57">
        <v>3</v>
      </c>
      <c r="D155" s="58">
        <v>43800</v>
      </c>
      <c r="E155" s="35" t="s">
        <v>117</v>
      </c>
    </row>
    <row r="156" spans="1:5" x14ac:dyDescent="0.3">
      <c r="A156" s="35" t="s">
        <v>271</v>
      </c>
      <c r="B156" s="57">
        <v>3</v>
      </c>
      <c r="C156" s="57">
        <v>3</v>
      </c>
      <c r="D156" s="58">
        <v>44166</v>
      </c>
      <c r="E156" s="35" t="s">
        <v>117</v>
      </c>
    </row>
    <row r="157" spans="1:5" x14ac:dyDescent="0.3">
      <c r="A157" s="35" t="s">
        <v>272</v>
      </c>
      <c r="B157" s="57">
        <v>2.9</v>
      </c>
      <c r="C157" s="57">
        <v>3</v>
      </c>
      <c r="D157" s="58">
        <v>44197</v>
      </c>
      <c r="E157" s="35" t="s">
        <v>117</v>
      </c>
    </row>
    <row r="158" spans="1:5" x14ac:dyDescent="0.3">
      <c r="A158" s="35" t="s">
        <v>273</v>
      </c>
      <c r="B158" s="57">
        <v>2.7</v>
      </c>
      <c r="C158" s="57">
        <v>2.8</v>
      </c>
      <c r="D158" s="58">
        <v>44166</v>
      </c>
      <c r="E158" s="35" t="s">
        <v>117</v>
      </c>
    </row>
    <row r="159" spans="1:5" x14ac:dyDescent="0.3">
      <c r="A159" s="35" t="s">
        <v>274</v>
      </c>
      <c r="B159" s="57">
        <v>2.7</v>
      </c>
      <c r="C159" s="57">
        <v>2.7</v>
      </c>
      <c r="D159" s="58">
        <v>44197</v>
      </c>
      <c r="E159" s="35" t="s">
        <v>117</v>
      </c>
    </row>
    <row r="160" spans="1:5" x14ac:dyDescent="0.3">
      <c r="A160" s="35" t="s">
        <v>275</v>
      </c>
      <c r="B160" s="57">
        <v>2.64</v>
      </c>
      <c r="C160" s="57">
        <v>2.57</v>
      </c>
      <c r="D160" s="58">
        <v>43800</v>
      </c>
      <c r="E160" s="35" t="s">
        <v>117</v>
      </c>
    </row>
    <row r="161" spans="1:5" x14ac:dyDescent="0.3">
      <c r="A161" s="35" t="s">
        <v>276</v>
      </c>
      <c r="B161" s="57">
        <v>2.4</v>
      </c>
      <c r="C161" s="57">
        <v>0.1</v>
      </c>
      <c r="D161" s="58">
        <v>43800</v>
      </c>
      <c r="E161" s="35" t="s">
        <v>117</v>
      </c>
    </row>
    <row r="162" spans="1:5" x14ac:dyDescent="0.3">
      <c r="A162" s="35" t="s">
        <v>277</v>
      </c>
      <c r="B162" s="57">
        <v>2.4</v>
      </c>
      <c r="C162" s="57">
        <v>2.5</v>
      </c>
      <c r="D162" s="58">
        <v>43800</v>
      </c>
      <c r="E162" s="35" t="s">
        <v>117</v>
      </c>
    </row>
    <row r="163" spans="1:5" x14ac:dyDescent="0.3">
      <c r="A163" s="35" t="s">
        <v>278</v>
      </c>
      <c r="B163" s="57">
        <v>2.4</v>
      </c>
      <c r="C163" s="57">
        <v>2.4</v>
      </c>
      <c r="D163" s="58">
        <v>43800</v>
      </c>
      <c r="E163" s="35" t="s">
        <v>117</v>
      </c>
    </row>
    <row r="164" spans="1:5" x14ac:dyDescent="0.3">
      <c r="A164" s="35" t="s">
        <v>279</v>
      </c>
      <c r="B164" s="57">
        <v>2.37</v>
      </c>
      <c r="C164" s="57">
        <v>2.5</v>
      </c>
      <c r="D164" s="58">
        <v>44166</v>
      </c>
      <c r="E164" s="35" t="s">
        <v>117</v>
      </c>
    </row>
    <row r="165" spans="1:5" x14ac:dyDescent="0.3">
      <c r="A165" s="35" t="s">
        <v>280</v>
      </c>
      <c r="B165" s="57">
        <v>2.2999999999999998</v>
      </c>
      <c r="C165" s="57">
        <v>2.2000000000000002</v>
      </c>
      <c r="D165" s="58">
        <v>43800</v>
      </c>
      <c r="E165" s="35" t="s">
        <v>117</v>
      </c>
    </row>
    <row r="166" spans="1:5" x14ac:dyDescent="0.3">
      <c r="A166" s="35" t="s">
        <v>281</v>
      </c>
      <c r="B166" s="57">
        <v>2.2999999999999998</v>
      </c>
      <c r="C166" s="57">
        <v>2.41</v>
      </c>
      <c r="D166" s="58">
        <v>44166</v>
      </c>
      <c r="E166" s="35" t="s">
        <v>117</v>
      </c>
    </row>
    <row r="167" spans="1:5" x14ac:dyDescent="0.3">
      <c r="A167" s="35" t="s">
        <v>282</v>
      </c>
      <c r="B167" s="57">
        <v>2.1</v>
      </c>
      <c r="C167" s="57">
        <v>2.1</v>
      </c>
      <c r="D167" s="58">
        <v>43770</v>
      </c>
      <c r="E167" s="35" t="s">
        <v>117</v>
      </c>
    </row>
    <row r="168" spans="1:5" x14ac:dyDescent="0.3">
      <c r="A168" s="35" t="s">
        <v>283</v>
      </c>
      <c r="B168" s="57">
        <v>2</v>
      </c>
      <c r="C168" s="57">
        <v>2.1</v>
      </c>
      <c r="D168" s="58">
        <v>43800</v>
      </c>
      <c r="E168" s="35" t="s">
        <v>117</v>
      </c>
    </row>
    <row r="169" spans="1:5" x14ac:dyDescent="0.3">
      <c r="A169" s="35" t="s">
        <v>284</v>
      </c>
      <c r="B169" s="57">
        <v>2</v>
      </c>
      <c r="C169" s="57">
        <v>2.5</v>
      </c>
      <c r="D169" s="58">
        <v>43709</v>
      </c>
      <c r="E169" s="35" t="s">
        <v>117</v>
      </c>
    </row>
    <row r="170" spans="1:5" x14ac:dyDescent="0.3">
      <c r="A170" s="35" t="s">
        <v>285</v>
      </c>
      <c r="B170" s="57">
        <v>1.9</v>
      </c>
      <c r="C170" s="57">
        <v>1.7</v>
      </c>
      <c r="D170" s="58">
        <v>44166</v>
      </c>
      <c r="E170" s="35" t="s">
        <v>117</v>
      </c>
    </row>
    <row r="171" spans="1:5" x14ac:dyDescent="0.3">
      <c r="A171" s="35" t="s">
        <v>286</v>
      </c>
      <c r="B171" s="57">
        <v>1.8</v>
      </c>
      <c r="C171" s="57">
        <v>1.7</v>
      </c>
      <c r="D171" s="58">
        <v>43800</v>
      </c>
      <c r="E171" s="35" t="s">
        <v>117</v>
      </c>
    </row>
    <row r="172" spans="1:5" x14ac:dyDescent="0.3">
      <c r="A172" s="35" t="s">
        <v>287</v>
      </c>
      <c r="B172" s="57">
        <v>1.7</v>
      </c>
      <c r="C172" s="57">
        <v>1.7</v>
      </c>
      <c r="D172" s="58">
        <v>43800</v>
      </c>
      <c r="E172" s="35" t="s">
        <v>117</v>
      </c>
    </row>
    <row r="173" spans="1:5" x14ac:dyDescent="0.3">
      <c r="A173" s="35" t="s">
        <v>288</v>
      </c>
      <c r="B173" s="57">
        <v>1.5</v>
      </c>
      <c r="C173" s="57">
        <v>1.7</v>
      </c>
      <c r="D173" s="58">
        <v>43800</v>
      </c>
      <c r="E173" s="35" t="s">
        <v>117</v>
      </c>
    </row>
    <row r="174" spans="1:5" x14ac:dyDescent="0.3">
      <c r="A174" s="35" t="s">
        <v>289</v>
      </c>
      <c r="B174" s="57">
        <v>1.5</v>
      </c>
      <c r="C174" s="57">
        <v>2</v>
      </c>
      <c r="D174" s="58">
        <v>44166</v>
      </c>
      <c r="E174" s="35" t="s">
        <v>117</v>
      </c>
    </row>
    <row r="175" spans="1:5" x14ac:dyDescent="0.3">
      <c r="A175" s="35" t="s">
        <v>290</v>
      </c>
      <c r="B175" s="57">
        <v>1.4</v>
      </c>
      <c r="C175" s="57">
        <v>1.4</v>
      </c>
      <c r="D175" s="58">
        <v>43800</v>
      </c>
      <c r="E175" s="35" t="s">
        <v>117</v>
      </c>
    </row>
    <row r="176" spans="1:5" x14ac:dyDescent="0.3">
      <c r="A176" s="35" t="s">
        <v>291</v>
      </c>
      <c r="B176" s="57">
        <v>1.3</v>
      </c>
      <c r="C176" s="57">
        <v>1.7</v>
      </c>
      <c r="D176" s="58">
        <v>43800</v>
      </c>
      <c r="E176" s="35" t="s">
        <v>117</v>
      </c>
    </row>
    <row r="177" spans="1:5" x14ac:dyDescent="0.3">
      <c r="A177" s="35" t="s">
        <v>292</v>
      </c>
      <c r="B177" s="57">
        <v>1.3</v>
      </c>
      <c r="C177" s="57">
        <v>1.4</v>
      </c>
      <c r="D177" s="58">
        <v>44166</v>
      </c>
      <c r="E177" s="35" t="s">
        <v>117</v>
      </c>
    </row>
    <row r="178" spans="1:5" x14ac:dyDescent="0.3">
      <c r="A178" s="35" t="s">
        <v>293</v>
      </c>
      <c r="B178" s="57">
        <v>1</v>
      </c>
      <c r="C178" s="57">
        <v>0.6</v>
      </c>
      <c r="D178" s="58">
        <v>44166</v>
      </c>
      <c r="E178" s="35" t="s">
        <v>117</v>
      </c>
    </row>
    <row r="179" spans="1:5" x14ac:dyDescent="0.3">
      <c r="A179" s="35" t="s">
        <v>294</v>
      </c>
      <c r="B179" s="57">
        <v>0.7</v>
      </c>
      <c r="C179" s="57">
        <v>0.9</v>
      </c>
      <c r="D179" s="58">
        <v>43800</v>
      </c>
      <c r="E179" s="35" t="s">
        <v>117</v>
      </c>
    </row>
    <row r="180" spans="1:5" x14ac:dyDescent="0.3">
      <c r="A180" s="35" t="s">
        <v>76</v>
      </c>
      <c r="B180" s="57">
        <v>0.3</v>
      </c>
      <c r="C180" s="57">
        <v>0.3</v>
      </c>
      <c r="D180" s="58">
        <v>43800</v>
      </c>
      <c r="E180" s="35" t="s">
        <v>117</v>
      </c>
    </row>
    <row r="181" spans="1:5" x14ac:dyDescent="0.3">
      <c r="A181" s="35" t="s">
        <v>295</v>
      </c>
      <c r="B181" s="57">
        <v>0.2</v>
      </c>
      <c r="C181" s="57">
        <v>0.3</v>
      </c>
      <c r="D181" s="58">
        <v>43800</v>
      </c>
      <c r="E181" s="35" t="s">
        <v>117</v>
      </c>
    </row>
    <row r="182" spans="1:5" x14ac:dyDescent="0.3">
      <c r="A182" s="35" t="s">
        <v>296</v>
      </c>
      <c r="B182" s="57">
        <v>0.1</v>
      </c>
      <c r="C182" s="57">
        <v>0.1</v>
      </c>
      <c r="D182" s="58">
        <v>43891</v>
      </c>
      <c r="E182" s="35" t="s">
        <v>117</v>
      </c>
    </row>
  </sheetData>
  <pageMargins left="0.7" right="0.7" top="0.75" bottom="0.75" header="0.3" footer="0.3"/>
  <pageSetup paperSize="9" orientation="portrait" horizontalDpi="4294967292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LFS Q4 2020</vt:lpstr>
      <vt:lpstr>LFS by State - Q4, 2020</vt:lpstr>
      <vt:lpstr>National LFS Series</vt:lpstr>
      <vt:lpstr> Unemployment by Countries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Emuesiri Ojo</dc:creator>
  <cp:lastModifiedBy>Mikael Chenko</cp:lastModifiedBy>
  <dcterms:created xsi:type="dcterms:W3CDTF">2021-03-06T15:24:44Z</dcterms:created>
  <dcterms:modified xsi:type="dcterms:W3CDTF">2022-08-30T14:46:42Z</dcterms:modified>
</cp:coreProperties>
</file>